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281" windowWidth="15480" windowHeight="7995" activeTab="0"/>
  </bookViews>
  <sheets>
    <sheet name="Run Chart Creator" sheetId="1" r:id="rId1"/>
    <sheet name="Calculation" sheetId="2" state="hidden" r:id="rId2"/>
    <sheet name="Configuration" sheetId="3" state="hidden" r:id="rId3"/>
  </sheets>
  <definedNames>
    <definedName name="SPCAxisLabels">OFFSET('Run Chart Creator'!$A$4,1,0,'Calculation'!$O$2,1)</definedName>
    <definedName name="SPCLCL">OFFSET('Calculation'!$A$1,1,4,'Calculation'!$O$2,1)</definedName>
    <definedName name="SPCMean">OFFSET('Calculation'!$A$1,1,2,'Calculation'!$O$2,1)</definedName>
    <definedName name="SPCMedian">OFFSET('Calculation'!$A$1,1,6,'Calculation'!$O$2,1)</definedName>
    <definedName name="SPCUCL">OFFSET('Calculation'!$A$1,1,3,'Calculation'!$O$2,1)</definedName>
    <definedName name="SPCValues">OFFSET('Run Chart Creator'!$A$4,1,1,'Calculation'!$O$2,1)</definedName>
  </definedNames>
  <calcPr fullCalcOnLoad="1"/>
</workbook>
</file>

<file path=xl/sharedStrings.xml><?xml version="1.0" encoding="utf-8"?>
<sst xmlns="http://schemas.openxmlformats.org/spreadsheetml/2006/main" count="20" uniqueCount="20">
  <si>
    <t>Value</t>
  </si>
  <si>
    <t>X</t>
  </si>
  <si>
    <t>Y</t>
  </si>
  <si>
    <t>Stage</t>
  </si>
  <si>
    <t>Mean</t>
  </si>
  <si>
    <t>UCL</t>
  </si>
  <si>
    <t>LCL</t>
  </si>
  <si>
    <t>Variance</t>
  </si>
  <si>
    <t>Squared difference from the mean</t>
  </si>
  <si>
    <t>Standard Deviation</t>
  </si>
  <si>
    <t>Total number of data points</t>
  </si>
  <si>
    <t>Control limits at # standard deviations</t>
  </si>
  <si>
    <t>Show mean and control limits?</t>
  </si>
  <si>
    <t>Run Chart Creator</t>
  </si>
  <si>
    <t>Click on the Run Chart to select it. You can then copy and paste it into presentations or reports!</t>
  </si>
  <si>
    <r>
      <t xml:space="preserve">If we want to see how we are doing with a measurement, the best way to look at the data is over time. 
To do this we use a </t>
    </r>
    <r>
      <rPr>
        <b/>
        <sz val="10"/>
        <color indexed="8"/>
        <rFont val="Segoe UI"/>
        <family val="2"/>
      </rPr>
      <t>Run Chart</t>
    </r>
    <r>
      <rPr>
        <sz val="10"/>
        <color indexed="8"/>
        <rFont val="Segoe UI"/>
        <family val="2"/>
      </rPr>
      <t>.</t>
    </r>
  </si>
  <si>
    <t>Median</t>
  </si>
  <si>
    <t>Show median?</t>
  </si>
  <si>
    <t>No. or Date</t>
  </si>
  <si>
    <r>
      <t xml:space="preserve">To create a Run Chart, enter dates and your measurements in the table on the left.
You can rename the </t>
    </r>
    <r>
      <rPr>
        <i/>
        <sz val="10"/>
        <color indexed="8"/>
        <rFont val="Segoe UI"/>
        <family val="2"/>
      </rPr>
      <t>No. or Date</t>
    </r>
    <r>
      <rPr>
        <sz val="10"/>
        <color indexed="8"/>
        <rFont val="Segoe UI"/>
        <family val="2"/>
      </rPr>
      <t xml:space="preserve"> and </t>
    </r>
    <r>
      <rPr>
        <i/>
        <sz val="10"/>
        <color indexed="8"/>
        <rFont val="Segoe UI"/>
        <family val="2"/>
      </rPr>
      <t>Value</t>
    </r>
    <r>
      <rPr>
        <sz val="10"/>
        <color indexed="8"/>
        <rFont val="Segoe UI"/>
        <family val="2"/>
      </rPr>
      <t xml:space="preserve"> columns to whatever you want.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</si>
</sst>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-809]dd\ mmmm\ yyyy"/>
    <numFmt numFmtId="166" formatCode="0.0"/>
    <numFmt numFmtId="167" formatCode="0.00000"/>
    <numFmt numFmtId="168" formatCode="0.000000"/>
    <numFmt numFmtId="169" formatCode="0.0000"/>
    <numFmt numFmtId="170" formatCode="0.000"/>
    <numFmt numFmtId="171" formatCode="0.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i/>
      <sz val="10"/>
      <color indexed="8"/>
      <name val="Segoe U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26"/>
      <color indexed="8"/>
      <name val="Segoe U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right"/>
    </xf>
    <xf numFmtId="0" fontId="0" fillId="0" borderId="10" xfId="0" applyFill="1" applyBorder="1" applyAlignment="1" applyProtection="1">
      <alignment horizontal="center"/>
      <protection locked="0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7" fillId="32" borderId="11" xfId="0" applyFont="1" applyFill="1" applyBorder="1" applyAlignment="1" applyProtection="1">
      <alignment horizontal="center"/>
      <protection locked="0"/>
    </xf>
    <xf numFmtId="0" fontId="7" fillId="32" borderId="12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0" fillId="0" borderId="13" xfId="0" applyNumberFormat="1" applyFill="1" applyBorder="1" applyAlignment="1" applyProtection="1">
      <alignment horizontal="center"/>
      <protection locked="0"/>
    </xf>
    <xf numFmtId="14" fontId="1" fillId="0" borderId="0" xfId="0" applyNumberFormat="1" applyFont="1" applyAlignment="1">
      <alignment/>
    </xf>
    <xf numFmtId="176" fontId="1" fillId="0" borderId="0" xfId="57" applyNumberFormat="1" applyFont="1" applyAlignment="1">
      <alignment/>
    </xf>
    <xf numFmtId="0" fontId="8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Department  B sickness rate data 2012 February to July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7875"/>
          <c:w val="0.9025"/>
          <c:h val="0.9115"/>
        </c:manualLayout>
      </c:layout>
      <c:lineChart>
        <c:grouping val="standard"/>
        <c:varyColors val="0"/>
        <c:ser>
          <c:idx val="2"/>
          <c:order val="0"/>
          <c:tx>
            <c:v>UCL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[0]!SPCAxisLabels</c:f>
              <c:strCache/>
            </c:strRef>
          </c:cat>
          <c:val>
            <c:numRef>
              <c:f>[0]!SPCUCL</c:f>
              <c:numCach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smooth val="0"/>
        </c:ser>
        <c:ser>
          <c:idx val="0"/>
          <c:order val="1"/>
          <c:tx>
            <c:v>Mean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[0]!SPCAxisLabels</c:f>
              <c:strCache/>
            </c:strRef>
          </c:cat>
          <c:val>
            <c:numRef>
              <c:f>[0]!SPCMean</c:f>
              <c:numCach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v>LCL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[0]!SPCAxisLabels</c:f>
              <c:strCache/>
            </c:strRef>
          </c:cat>
          <c:val>
            <c:numRef>
              <c:f>[0]!SPCLCL</c:f>
              <c:numCach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</c:numCache>
            </c:numRef>
          </c:val>
          <c:smooth val="0"/>
        </c:ser>
        <c:ser>
          <c:idx val="4"/>
          <c:order val="3"/>
          <c:tx>
            <c:v>Median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[0]!SPCAxisLabels</c:f>
              <c:strCache/>
            </c:strRef>
          </c:cat>
          <c:val>
            <c:numRef>
              <c:f>[0]!SPCMedian</c:f>
              <c:numCache>
                <c:ptCount val="26"/>
                <c:pt idx="0">
                  <c:v>0.10475000000000001</c:v>
                </c:pt>
                <c:pt idx="1">
                  <c:v>0.10475000000000001</c:v>
                </c:pt>
                <c:pt idx="2">
                  <c:v>0.10475000000000001</c:v>
                </c:pt>
                <c:pt idx="3">
                  <c:v>0.10475000000000001</c:v>
                </c:pt>
                <c:pt idx="4">
                  <c:v>0.10475000000000001</c:v>
                </c:pt>
                <c:pt idx="5">
                  <c:v>0.10475000000000001</c:v>
                </c:pt>
                <c:pt idx="6">
                  <c:v>0.10475000000000001</c:v>
                </c:pt>
                <c:pt idx="7">
                  <c:v>0.10475000000000001</c:v>
                </c:pt>
                <c:pt idx="8">
                  <c:v>0.10475000000000001</c:v>
                </c:pt>
                <c:pt idx="9">
                  <c:v>0.10475000000000001</c:v>
                </c:pt>
                <c:pt idx="10">
                  <c:v>0.10475000000000001</c:v>
                </c:pt>
                <c:pt idx="11">
                  <c:v>0.10475000000000001</c:v>
                </c:pt>
                <c:pt idx="12">
                  <c:v>0.10475000000000001</c:v>
                </c:pt>
                <c:pt idx="13">
                  <c:v>0.10475000000000001</c:v>
                </c:pt>
                <c:pt idx="14">
                  <c:v>0.10475000000000001</c:v>
                </c:pt>
                <c:pt idx="15">
                  <c:v>0.10475000000000001</c:v>
                </c:pt>
                <c:pt idx="16">
                  <c:v>0.10475000000000001</c:v>
                </c:pt>
                <c:pt idx="17">
                  <c:v>0.10475000000000001</c:v>
                </c:pt>
                <c:pt idx="18">
                  <c:v>0.10475000000000001</c:v>
                </c:pt>
                <c:pt idx="19">
                  <c:v>0.10475000000000001</c:v>
                </c:pt>
                <c:pt idx="20">
                  <c:v>0.10475000000000001</c:v>
                </c:pt>
                <c:pt idx="21">
                  <c:v>0.10475000000000001</c:v>
                </c:pt>
                <c:pt idx="22">
                  <c:v>0.10475000000000001</c:v>
                </c:pt>
                <c:pt idx="23">
                  <c:v>0.10475000000000001</c:v>
                </c:pt>
                <c:pt idx="24">
                  <c:v>0.10475000000000001</c:v>
                </c:pt>
                <c:pt idx="25">
                  <c:v>0.10475000000000001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'Run Chart Creator'!$B$4</c:f>
              <c:strCache>
                <c:ptCount val="1"/>
                <c:pt idx="0">
                  <c:v>Value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[0]!SPCAxisLabels</c:f>
              <c:strCache/>
            </c:strRef>
          </c:cat>
          <c:val>
            <c:numRef>
              <c:f>[0]!SPCValues</c:f>
              <c:numCache/>
            </c:numRef>
          </c:val>
          <c:smooth val="0"/>
        </c:ser>
        <c:marker val="1"/>
        <c:axId val="18072160"/>
        <c:axId val="28431713"/>
      </c:lineChart>
      <c:dateAx>
        <c:axId val="18072160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3171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431713"/>
        <c:scaling>
          <c:orientation val="minMax"/>
        </c:scaling>
        <c:axPos val="l"/>
        <c:title>
          <c:tx>
            <c:strRef>
              <c:f>'Run Chart Creator'!$B$4</c:f>
            </c:strRef>
          </c:tx>
          <c:layout>
            <c:manualLayout>
              <c:xMode val="factor"/>
              <c:yMode val="factor"/>
              <c:x val="-0.00375"/>
              <c:y val="0.012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72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91275"/>
          <c:y val="0.51"/>
          <c:w val="0.08225"/>
          <c:h val="0.0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3</xdr:row>
      <xdr:rowOff>114300</xdr:rowOff>
    </xdr:from>
    <xdr:to>
      <xdr:col>18</xdr:col>
      <xdr:colOff>409575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2590800" y="1276350"/>
        <a:ext cx="94678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2.28125" style="19" customWidth="1"/>
    <col min="2" max="2" width="12.7109375" style="12" customWidth="1"/>
    <col min="3" max="3" width="10.28125" style="14" customWidth="1"/>
    <col min="4" max="4" width="10.140625" style="14" customWidth="1"/>
    <col min="5" max="11" width="9.140625" style="14" customWidth="1"/>
    <col min="12" max="12" width="10.421875" style="14" customWidth="1"/>
    <col min="13" max="16384" width="9.140625" style="14" customWidth="1"/>
  </cols>
  <sheetData>
    <row r="1" spans="1:2" ht="15">
      <c r="A1" s="14"/>
      <c r="B1" s="14"/>
    </row>
    <row r="2" spans="1:16" s="18" customFormat="1" ht="60.75" customHeight="1">
      <c r="A2" s="22" t="s">
        <v>13</v>
      </c>
      <c r="B2" s="22"/>
      <c r="C2" s="22"/>
      <c r="D2" s="22"/>
      <c r="E2" s="23" t="s">
        <v>15</v>
      </c>
      <c r="F2" s="23"/>
      <c r="G2" s="23"/>
      <c r="H2" s="23"/>
      <c r="I2" s="23" t="s">
        <v>19</v>
      </c>
      <c r="J2" s="23"/>
      <c r="K2" s="23"/>
      <c r="L2" s="23"/>
      <c r="M2" s="23" t="s">
        <v>14</v>
      </c>
      <c r="N2" s="23"/>
      <c r="O2" s="23"/>
      <c r="P2" s="23"/>
    </row>
    <row r="3" spans="1:2" ht="15.75" thickBot="1">
      <c r="A3" s="14"/>
      <c r="B3" s="14"/>
    </row>
    <row r="4" spans="1:3" ht="15.75" thickBot="1">
      <c r="A4" s="16" t="s">
        <v>18</v>
      </c>
      <c r="B4" s="17" t="s">
        <v>0</v>
      </c>
      <c r="C4" s="15"/>
    </row>
    <row r="5" spans="1:17" ht="15">
      <c r="A5" s="20">
        <v>40940</v>
      </c>
      <c r="B5" s="21">
        <v>0.129</v>
      </c>
      <c r="Q5" s="13"/>
    </row>
    <row r="6" spans="1:2" ht="15">
      <c r="A6" s="20">
        <v>40947</v>
      </c>
      <c r="B6" s="21">
        <v>0.2145</v>
      </c>
    </row>
    <row r="7" spans="1:2" ht="15">
      <c r="A7" s="20">
        <v>40954</v>
      </c>
      <c r="B7" s="21">
        <v>0.225</v>
      </c>
    </row>
    <row r="8" spans="1:2" ht="15">
      <c r="A8" s="20">
        <v>40961</v>
      </c>
      <c r="B8" s="21">
        <v>0.1725</v>
      </c>
    </row>
    <row r="9" spans="1:2" ht="15">
      <c r="A9" s="20">
        <v>40968</v>
      </c>
      <c r="B9" s="21">
        <v>0.1905</v>
      </c>
    </row>
    <row r="10" spans="1:2" ht="15">
      <c r="A10" s="20">
        <v>40975</v>
      </c>
      <c r="B10" s="21">
        <v>0.195</v>
      </c>
    </row>
    <row r="11" spans="1:2" ht="15">
      <c r="A11" s="20">
        <v>40982</v>
      </c>
      <c r="B11" s="21">
        <v>0.14</v>
      </c>
    </row>
    <row r="12" spans="1:2" ht="15">
      <c r="A12" s="20">
        <v>40989</v>
      </c>
      <c r="B12" s="21">
        <v>0.1585</v>
      </c>
    </row>
    <row r="13" spans="1:2" ht="15">
      <c r="A13" s="20">
        <v>40996</v>
      </c>
      <c r="B13" s="21">
        <v>0.1675</v>
      </c>
    </row>
    <row r="14" spans="1:2" ht="15">
      <c r="A14" s="20">
        <v>41003</v>
      </c>
      <c r="B14" s="21">
        <v>0.14800000000000002</v>
      </c>
    </row>
    <row r="15" spans="1:2" ht="15">
      <c r="A15" s="20">
        <v>41010</v>
      </c>
      <c r="B15" s="21">
        <v>0.2175</v>
      </c>
    </row>
    <row r="16" spans="1:2" ht="15">
      <c r="A16" s="20">
        <v>41017</v>
      </c>
      <c r="B16" s="21">
        <v>0.21350000000000002</v>
      </c>
    </row>
    <row r="17" spans="1:2" ht="15">
      <c r="A17" s="20">
        <v>41024</v>
      </c>
      <c r="B17" s="21">
        <v>0.196</v>
      </c>
    </row>
    <row r="18" spans="1:2" ht="15">
      <c r="A18" s="20">
        <v>41031</v>
      </c>
      <c r="B18" s="21">
        <v>0.051500000000000004</v>
      </c>
    </row>
    <row r="19" spans="1:2" ht="15">
      <c r="A19" s="20">
        <v>41038</v>
      </c>
      <c r="B19" s="21">
        <v>0.020499999999999997</v>
      </c>
    </row>
    <row r="20" spans="1:2" ht="15">
      <c r="A20" s="20">
        <v>41045</v>
      </c>
      <c r="B20" s="21">
        <v>0.0625</v>
      </c>
    </row>
    <row r="21" spans="1:2" ht="15">
      <c r="A21" s="20">
        <v>41052</v>
      </c>
      <c r="B21" s="21">
        <v>0.0375</v>
      </c>
    </row>
    <row r="22" spans="1:2" ht="15">
      <c r="A22" s="20">
        <v>41059</v>
      </c>
      <c r="B22" s="21">
        <v>0.059500000000000004</v>
      </c>
    </row>
    <row r="23" spans="1:2" ht="15">
      <c r="A23" s="20">
        <v>41066</v>
      </c>
      <c r="B23" s="21">
        <v>0.03</v>
      </c>
    </row>
    <row r="24" spans="1:2" ht="15">
      <c r="A24" s="20">
        <v>41073</v>
      </c>
      <c r="B24" s="21">
        <v>0.0475</v>
      </c>
    </row>
    <row r="25" spans="1:2" ht="15">
      <c r="A25" s="20">
        <v>41080</v>
      </c>
      <c r="B25" s="21">
        <v>0.0245</v>
      </c>
    </row>
    <row r="26" spans="1:2" ht="15">
      <c r="A26" s="20">
        <v>41087</v>
      </c>
      <c r="B26" s="21">
        <v>0.0805</v>
      </c>
    </row>
    <row r="27" spans="1:2" ht="15">
      <c r="A27" s="20">
        <v>41094</v>
      </c>
      <c r="B27" s="21">
        <v>0.065</v>
      </c>
    </row>
    <row r="28" spans="1:2" ht="15">
      <c r="A28" s="20">
        <v>41101</v>
      </c>
      <c r="B28" s="21">
        <v>0.0395</v>
      </c>
    </row>
    <row r="29" spans="1:2" ht="15">
      <c r="A29" s="20">
        <v>41108</v>
      </c>
      <c r="B29" s="21">
        <v>0.055999999999999994</v>
      </c>
    </row>
    <row r="30" spans="1:2" ht="15">
      <c r="A30" s="20">
        <v>41115</v>
      </c>
      <c r="B30" s="21">
        <v>0.05</v>
      </c>
    </row>
  </sheetData>
  <sheetProtection selectLockedCells="1"/>
  <mergeCells count="4">
    <mergeCell ref="A2:D2"/>
    <mergeCell ref="E2:H2"/>
    <mergeCell ref="I2:L2"/>
    <mergeCell ref="M2:P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0"/>
  <sheetViews>
    <sheetView zoomScalePageLayoutView="0" workbookViewId="0" topLeftCell="A1">
      <selection activeCell="O3" sqref="O3"/>
    </sheetView>
  </sheetViews>
  <sheetFormatPr defaultColWidth="9.140625" defaultRowHeight="15"/>
  <cols>
    <col min="1" max="2" width="10.7109375" style="3" bestFit="1" customWidth="1"/>
    <col min="3" max="4" width="10.57421875" style="3" bestFit="1" customWidth="1"/>
    <col min="5" max="5" width="9.57421875" style="3" bestFit="1" customWidth="1"/>
    <col min="7" max="7" width="9.140625" style="3" customWidth="1"/>
    <col min="9" max="9" width="9.140625" style="3" customWidth="1"/>
    <col min="10" max="10" width="18.7109375" style="3" customWidth="1"/>
    <col min="11" max="11" width="9.140625" style="3" customWidth="1"/>
    <col min="12" max="12" width="11.140625" style="3" customWidth="1"/>
    <col min="15" max="15" width="26.00390625" style="0" bestFit="1" customWidth="1"/>
  </cols>
  <sheetData>
    <row r="1" spans="1:15" s="4" customFormat="1" ht="30" customHeight="1">
      <c r="A1" s="6" t="s">
        <v>1</v>
      </c>
      <c r="B1" s="6" t="s">
        <v>2</v>
      </c>
      <c r="C1" s="6" t="s">
        <v>4</v>
      </c>
      <c r="D1" s="6" t="s">
        <v>5</v>
      </c>
      <c r="E1" s="6" t="s">
        <v>6</v>
      </c>
      <c r="G1" s="6" t="s">
        <v>16</v>
      </c>
      <c r="I1" s="6" t="s">
        <v>3</v>
      </c>
      <c r="J1" s="6" t="s">
        <v>8</v>
      </c>
      <c r="K1" s="6" t="s">
        <v>7</v>
      </c>
      <c r="L1" s="6" t="s">
        <v>9</v>
      </c>
      <c r="O1" s="5" t="s">
        <v>10</v>
      </c>
    </row>
    <row r="2" spans="1:15" ht="15">
      <c r="A2" s="2">
        <f>IF(ISBLANK('Run Chart Creator'!A5),"",'Run Chart Creator'!A5)</f>
        <v>40940</v>
      </c>
      <c r="B2" s="8">
        <f>IF(ISBLANK('Run Chart Creator'!B5),"",'Run Chart Creator'!B5)</f>
        <v>0.129</v>
      </c>
      <c r="C2" s="7" t="e">
        <f>IF(Configuration!B$2,SUMIF(I:I,I2,B:B)/COUNTIF(I:I,I2),NA())</f>
        <v>#N/A</v>
      </c>
      <c r="D2" s="7" t="e">
        <f>C2+(L2*Configuration!$B$1)</f>
        <v>#N/A</v>
      </c>
      <c r="E2" s="7" t="e">
        <f>C2-(L2*Configuration!$B$1)</f>
        <v>#N/A</v>
      </c>
      <c r="G2" s="3">
        <f>IF(Configuration!B$3,MEDIAN(B:B),NA())</f>
        <v>0.10475000000000001</v>
      </c>
      <c r="I2" s="9">
        <v>1</v>
      </c>
      <c r="J2" s="7" t="e">
        <f aca="true" t="shared" si="0" ref="J2:J19">POWER(B2-C2,2)</f>
        <v>#N/A</v>
      </c>
      <c r="K2" s="7" t="e">
        <f aca="true" t="shared" si="1" ref="K2:K65">SUMIF(I$1:I$65536,I2,J$1:J$65536)/(COUNTIF(I$1:I$65536,I2)-1)</f>
        <v>#N/A</v>
      </c>
      <c r="L2" s="7" t="e">
        <f>SQRT(K2)</f>
        <v>#N/A</v>
      </c>
      <c r="O2" s="3">
        <f>MAX(COUNTA('Run Chart Creator'!A:A)-2,1)</f>
        <v>26</v>
      </c>
    </row>
    <row r="3" spans="1:12" ht="15">
      <c r="A3" s="2">
        <f>IF(ISBLANK('Run Chart Creator'!A6),"",'Run Chart Creator'!A6)</f>
        <v>40947</v>
      </c>
      <c r="B3" s="8">
        <f>IF(ISBLANK('Run Chart Creator'!B6),"",'Run Chart Creator'!B6)</f>
        <v>0.2145</v>
      </c>
      <c r="C3" s="7" t="e">
        <f>IF(Configuration!B$2,SUMIF(I:I,I3,B:B)/COUNTIF(I:I,I3),NA())</f>
        <v>#N/A</v>
      </c>
      <c r="D3" s="7" t="e">
        <f>C3+(L3*Configuration!$B$1)</f>
        <v>#N/A</v>
      </c>
      <c r="E3" s="7" t="e">
        <f>C3-(L3*Configuration!$B$1)</f>
        <v>#N/A</v>
      </c>
      <c r="G3" s="3">
        <f>IF(Configuration!B$3,MEDIAN(B:B),NA())</f>
        <v>0.10475000000000001</v>
      </c>
      <c r="I3" s="3">
        <f>IF(ISBLANK('Run Chart Creator'!B6),"",IF(ISBLANK('Run Chart Creator'!C6),Calculation!I2,Calculation!I2+1))</f>
        <v>1</v>
      </c>
      <c r="J3" s="7" t="e">
        <f t="shared" si="0"/>
        <v>#N/A</v>
      </c>
      <c r="K3" s="7" t="e">
        <f t="shared" si="1"/>
        <v>#N/A</v>
      </c>
      <c r="L3" s="7" t="e">
        <f aca="true" t="shared" si="2" ref="L3:L66">SQRT(K3)</f>
        <v>#N/A</v>
      </c>
    </row>
    <row r="4" spans="1:12" ht="15">
      <c r="A4" s="2">
        <f>IF(ISBLANK('Run Chart Creator'!A7),"",'Run Chart Creator'!A7)</f>
        <v>40954</v>
      </c>
      <c r="B4" s="8">
        <f>IF(ISBLANK('Run Chart Creator'!B7),"",'Run Chart Creator'!B7)</f>
        <v>0.225</v>
      </c>
      <c r="C4" s="7" t="e">
        <f>IF(Configuration!B$2,SUMIF(I:I,I4,B:B)/COUNTIF(I:I,I4),NA())</f>
        <v>#N/A</v>
      </c>
      <c r="D4" s="7" t="e">
        <f>C4+(L4*Configuration!$B$1)</f>
        <v>#N/A</v>
      </c>
      <c r="E4" s="7" t="e">
        <f>C4-(L4*Configuration!$B$1)</f>
        <v>#N/A</v>
      </c>
      <c r="G4" s="3">
        <f>IF(Configuration!B$3,MEDIAN(B:B),NA())</f>
        <v>0.10475000000000001</v>
      </c>
      <c r="I4" s="3">
        <f>IF(ISBLANK('Run Chart Creator'!B7),"",IF(ISBLANK('Run Chart Creator'!C7),Calculation!I3,Calculation!I3+1))</f>
        <v>1</v>
      </c>
      <c r="J4" s="7" t="e">
        <f t="shared" si="0"/>
        <v>#N/A</v>
      </c>
      <c r="K4" s="7" t="e">
        <f t="shared" si="1"/>
        <v>#N/A</v>
      </c>
      <c r="L4" s="7" t="e">
        <f t="shared" si="2"/>
        <v>#N/A</v>
      </c>
    </row>
    <row r="5" spans="1:15" ht="15">
      <c r="A5" s="2">
        <f>IF(ISBLANK('Run Chart Creator'!A8),"",'Run Chart Creator'!A8)</f>
        <v>40961</v>
      </c>
      <c r="B5" s="8">
        <f>IF(ISBLANK('Run Chart Creator'!B8),"",'Run Chart Creator'!B8)</f>
        <v>0.1725</v>
      </c>
      <c r="C5" s="7" t="e">
        <f>IF(Configuration!B$2,SUMIF(I:I,I5,B:B)/COUNTIF(I:I,I5),NA())</f>
        <v>#N/A</v>
      </c>
      <c r="D5" s="7" t="e">
        <f>C5+(L5*Configuration!$B$1)</f>
        <v>#N/A</v>
      </c>
      <c r="E5" s="7" t="e">
        <f>C5-(L5*Configuration!$B$1)</f>
        <v>#N/A</v>
      </c>
      <c r="G5" s="3">
        <f>IF(Configuration!B$3,MEDIAN(B:B),NA())</f>
        <v>0.10475000000000001</v>
      </c>
      <c r="I5" s="3">
        <f>IF(ISBLANK('Run Chart Creator'!B8),"",IF(ISBLANK('Run Chart Creator'!C8),Calculation!I4,Calculation!I4+1))</f>
        <v>1</v>
      </c>
      <c r="J5" s="7" t="e">
        <f t="shared" si="0"/>
        <v>#N/A</v>
      </c>
      <c r="K5" s="7" t="e">
        <f t="shared" si="1"/>
        <v>#N/A</v>
      </c>
      <c r="L5" s="7" t="e">
        <f t="shared" si="2"/>
        <v>#N/A</v>
      </c>
      <c r="O5" s="1"/>
    </row>
    <row r="6" spans="1:15" ht="15">
      <c r="A6" s="2">
        <f>IF(ISBLANK('Run Chart Creator'!A9),"",'Run Chart Creator'!A9)</f>
        <v>40968</v>
      </c>
      <c r="B6" s="8">
        <f>IF(ISBLANK('Run Chart Creator'!B9),"",'Run Chart Creator'!B9)</f>
        <v>0.1905</v>
      </c>
      <c r="C6" s="7" t="e">
        <f>IF(Configuration!B$2,SUMIF(I:I,I6,B:B)/COUNTIF(I:I,I6),NA())</f>
        <v>#N/A</v>
      </c>
      <c r="D6" s="7" t="e">
        <f>C6+(L6*Configuration!$B$1)</f>
        <v>#N/A</v>
      </c>
      <c r="E6" s="7" t="e">
        <f>C6-(L6*Configuration!$B$1)</f>
        <v>#N/A</v>
      </c>
      <c r="G6" s="3">
        <f>IF(Configuration!B$3,MEDIAN(B:B),NA())</f>
        <v>0.10475000000000001</v>
      </c>
      <c r="I6" s="3">
        <f>IF(ISBLANK('Run Chart Creator'!B9),"",IF(ISBLANK('Run Chart Creator'!C9),Calculation!I5,Calculation!I5+1))</f>
        <v>1</v>
      </c>
      <c r="J6" s="7" t="e">
        <f t="shared" si="0"/>
        <v>#N/A</v>
      </c>
      <c r="K6" s="7" t="e">
        <f t="shared" si="1"/>
        <v>#N/A</v>
      </c>
      <c r="L6" s="7" t="e">
        <f t="shared" si="2"/>
        <v>#N/A</v>
      </c>
      <c r="O6" s="7">
        <f ca="1">STDEV(OFFSET(B1,1,0,O2,1))</f>
        <v>0.07283072048355589</v>
      </c>
    </row>
    <row r="7" spans="1:12" ht="15">
      <c r="A7" s="2">
        <f>IF(ISBLANK('Run Chart Creator'!A10),"",'Run Chart Creator'!A10)</f>
        <v>40975</v>
      </c>
      <c r="B7" s="8">
        <f>IF(ISBLANK('Run Chart Creator'!B10),"",'Run Chart Creator'!B10)</f>
        <v>0.195</v>
      </c>
      <c r="C7" s="7" t="e">
        <f>IF(Configuration!B$2,SUMIF(I:I,I7,B:B)/COUNTIF(I:I,I7),NA())</f>
        <v>#N/A</v>
      </c>
      <c r="D7" s="7" t="e">
        <f>C7+(L7*Configuration!$B$1)</f>
        <v>#N/A</v>
      </c>
      <c r="E7" s="7" t="e">
        <f>C7-(L7*Configuration!$B$1)</f>
        <v>#N/A</v>
      </c>
      <c r="G7" s="3">
        <f>IF(Configuration!B$3,MEDIAN(B:B),NA())</f>
        <v>0.10475000000000001</v>
      </c>
      <c r="I7" s="3">
        <f>IF(ISBLANK('Run Chart Creator'!B10),"",IF(ISBLANK('Run Chart Creator'!C10),Calculation!I6,Calculation!I6+1))</f>
        <v>1</v>
      </c>
      <c r="J7" s="7" t="e">
        <f t="shared" si="0"/>
        <v>#N/A</v>
      </c>
      <c r="K7" s="7" t="e">
        <f t="shared" si="1"/>
        <v>#N/A</v>
      </c>
      <c r="L7" s="7" t="e">
        <f t="shared" si="2"/>
        <v>#N/A</v>
      </c>
    </row>
    <row r="8" spans="1:12" ht="15">
      <c r="A8" s="2">
        <f>IF(ISBLANK('Run Chart Creator'!A11),"",'Run Chart Creator'!A11)</f>
        <v>40982</v>
      </c>
      <c r="B8" s="8">
        <f>IF(ISBLANK('Run Chart Creator'!B11),"",'Run Chart Creator'!B11)</f>
        <v>0.14</v>
      </c>
      <c r="C8" s="7" t="e">
        <f>IF(Configuration!B$2,SUMIF(I:I,I8,B:B)/COUNTIF(I:I,I8),NA())</f>
        <v>#N/A</v>
      </c>
      <c r="D8" s="7" t="e">
        <f>C8+(L8*Configuration!$B$1)</f>
        <v>#N/A</v>
      </c>
      <c r="E8" s="7" t="e">
        <f>C8-(L8*Configuration!$B$1)</f>
        <v>#N/A</v>
      </c>
      <c r="G8" s="3">
        <f>IF(Configuration!B$3,MEDIAN(B:B),NA())</f>
        <v>0.10475000000000001</v>
      </c>
      <c r="I8" s="3">
        <f>IF(ISBLANK('Run Chart Creator'!B11),"",IF(ISBLANK('Run Chart Creator'!C11),Calculation!I7,Calculation!I7+1))</f>
        <v>1</v>
      </c>
      <c r="J8" s="7" t="e">
        <f t="shared" si="0"/>
        <v>#N/A</v>
      </c>
      <c r="K8" s="7" t="e">
        <f t="shared" si="1"/>
        <v>#N/A</v>
      </c>
      <c r="L8" s="7" t="e">
        <f t="shared" si="2"/>
        <v>#N/A</v>
      </c>
    </row>
    <row r="9" spans="1:12" ht="15">
      <c r="A9" s="2">
        <f>IF(ISBLANK('Run Chart Creator'!A12),"",'Run Chart Creator'!A12)</f>
        <v>40989</v>
      </c>
      <c r="B9" s="8">
        <f>IF(ISBLANK('Run Chart Creator'!B12),"",'Run Chart Creator'!B12)</f>
        <v>0.1585</v>
      </c>
      <c r="C9" s="7" t="e">
        <f>IF(Configuration!B$2,SUMIF(I:I,I9,B:B)/COUNTIF(I:I,I9),NA())</f>
        <v>#N/A</v>
      </c>
      <c r="D9" s="7" t="e">
        <f>C9+(L9*Configuration!$B$1)</f>
        <v>#N/A</v>
      </c>
      <c r="E9" s="7" t="e">
        <f>C9-(L9*Configuration!$B$1)</f>
        <v>#N/A</v>
      </c>
      <c r="G9" s="3">
        <f>IF(Configuration!B$3,MEDIAN(B:B),NA())</f>
        <v>0.10475000000000001</v>
      </c>
      <c r="I9" s="3">
        <f>IF(ISBLANK('Run Chart Creator'!B12),"",IF(ISBLANK('Run Chart Creator'!C12),Calculation!I8,Calculation!I8+1))</f>
        <v>1</v>
      </c>
      <c r="J9" s="7" t="e">
        <f t="shared" si="0"/>
        <v>#N/A</v>
      </c>
      <c r="K9" s="7" t="e">
        <f t="shared" si="1"/>
        <v>#N/A</v>
      </c>
      <c r="L9" s="7" t="e">
        <f t="shared" si="2"/>
        <v>#N/A</v>
      </c>
    </row>
    <row r="10" spans="1:12" ht="15">
      <c r="A10" s="2">
        <f>IF(ISBLANK('Run Chart Creator'!A13),"",'Run Chart Creator'!A13)</f>
        <v>40996</v>
      </c>
      <c r="B10" s="8">
        <f>IF(ISBLANK('Run Chart Creator'!B13),"",'Run Chart Creator'!B13)</f>
        <v>0.1675</v>
      </c>
      <c r="C10" s="7" t="e">
        <f>IF(Configuration!B$2,SUMIF(I:I,I10,B:B)/COUNTIF(I:I,I10),NA())</f>
        <v>#N/A</v>
      </c>
      <c r="D10" s="7" t="e">
        <f>C10+(L10*Configuration!$B$1)</f>
        <v>#N/A</v>
      </c>
      <c r="E10" s="7" t="e">
        <f>C10-(L10*Configuration!$B$1)</f>
        <v>#N/A</v>
      </c>
      <c r="G10" s="3">
        <f>IF(Configuration!B$3,MEDIAN(B:B),NA())</f>
        <v>0.10475000000000001</v>
      </c>
      <c r="I10" s="3">
        <f>IF(ISBLANK('Run Chart Creator'!B13),"",IF(ISBLANK('Run Chart Creator'!C13),Calculation!I9,Calculation!I9+1))</f>
        <v>1</v>
      </c>
      <c r="J10" s="7" t="e">
        <f t="shared" si="0"/>
        <v>#N/A</v>
      </c>
      <c r="K10" s="7" t="e">
        <f t="shared" si="1"/>
        <v>#N/A</v>
      </c>
      <c r="L10" s="7" t="e">
        <f t="shared" si="2"/>
        <v>#N/A</v>
      </c>
    </row>
    <row r="11" spans="1:12" ht="15">
      <c r="A11" s="2">
        <f>IF(ISBLANK('Run Chart Creator'!A14),"",'Run Chart Creator'!A14)</f>
        <v>41003</v>
      </c>
      <c r="B11" s="8">
        <f>IF(ISBLANK('Run Chart Creator'!B14),"",'Run Chart Creator'!B14)</f>
        <v>0.14800000000000002</v>
      </c>
      <c r="C11" s="7" t="e">
        <f>IF(Configuration!B$2,SUMIF(I:I,I11,B:B)/COUNTIF(I:I,I11),NA())</f>
        <v>#N/A</v>
      </c>
      <c r="D11" s="7" t="e">
        <f>C11+(L11*Configuration!$B$1)</f>
        <v>#N/A</v>
      </c>
      <c r="E11" s="7" t="e">
        <f>C11-(L11*Configuration!$B$1)</f>
        <v>#N/A</v>
      </c>
      <c r="G11" s="3">
        <f>IF(Configuration!B$3,MEDIAN(B:B),NA())</f>
        <v>0.10475000000000001</v>
      </c>
      <c r="I11" s="3">
        <f>IF(ISBLANK('Run Chart Creator'!B14),"",IF(ISBLANK('Run Chart Creator'!C14),Calculation!I10,Calculation!I10+1))</f>
        <v>1</v>
      </c>
      <c r="J11" s="7" t="e">
        <f t="shared" si="0"/>
        <v>#N/A</v>
      </c>
      <c r="K11" s="7" t="e">
        <f t="shared" si="1"/>
        <v>#N/A</v>
      </c>
      <c r="L11" s="7" t="e">
        <f t="shared" si="2"/>
        <v>#N/A</v>
      </c>
    </row>
    <row r="12" spans="1:12" ht="15">
      <c r="A12" s="2">
        <f>IF(ISBLANK('Run Chart Creator'!A15),"",'Run Chart Creator'!A15)</f>
        <v>41010</v>
      </c>
      <c r="B12" s="8">
        <f>IF(ISBLANK('Run Chart Creator'!B15),"",'Run Chart Creator'!B15)</f>
        <v>0.2175</v>
      </c>
      <c r="C12" s="7" t="e">
        <f>IF(Configuration!B$2,SUMIF(I:I,I12,B:B)/COUNTIF(I:I,I12),NA())</f>
        <v>#N/A</v>
      </c>
      <c r="D12" s="7" t="e">
        <f>C12+(L12*Configuration!$B$1)</f>
        <v>#N/A</v>
      </c>
      <c r="E12" s="7" t="e">
        <f>C12-(L12*Configuration!$B$1)</f>
        <v>#N/A</v>
      </c>
      <c r="G12" s="3">
        <f>IF(Configuration!B$3,MEDIAN(B:B),NA())</f>
        <v>0.10475000000000001</v>
      </c>
      <c r="I12" s="3">
        <f>IF(ISBLANK('Run Chart Creator'!B15),"",IF(ISBLANK('Run Chart Creator'!C15),Calculation!I11,Calculation!I11+1))</f>
        <v>1</v>
      </c>
      <c r="J12" s="7" t="e">
        <f t="shared" si="0"/>
        <v>#N/A</v>
      </c>
      <c r="K12" s="7" t="e">
        <f t="shared" si="1"/>
        <v>#N/A</v>
      </c>
      <c r="L12" s="7" t="e">
        <f t="shared" si="2"/>
        <v>#N/A</v>
      </c>
    </row>
    <row r="13" spans="1:12" ht="15">
      <c r="A13" s="2">
        <f>IF(ISBLANK('Run Chart Creator'!A16),"",'Run Chart Creator'!A16)</f>
        <v>41017</v>
      </c>
      <c r="B13" s="8">
        <f>IF(ISBLANK('Run Chart Creator'!B16),"",'Run Chart Creator'!B16)</f>
        <v>0.21350000000000002</v>
      </c>
      <c r="C13" s="7" t="e">
        <f>IF(Configuration!B$2,SUMIF(I:I,I13,B:B)/COUNTIF(I:I,I13),NA())</f>
        <v>#N/A</v>
      </c>
      <c r="D13" s="7" t="e">
        <f>C13+(L13*Configuration!$B$1)</f>
        <v>#N/A</v>
      </c>
      <c r="E13" s="7" t="e">
        <f>C13-(L13*Configuration!$B$1)</f>
        <v>#N/A</v>
      </c>
      <c r="G13" s="3">
        <f>IF(Configuration!B$3,MEDIAN(B:B),NA())</f>
        <v>0.10475000000000001</v>
      </c>
      <c r="I13" s="3">
        <f>IF(ISBLANK('Run Chart Creator'!B16),"",IF(ISBLANK('Run Chart Creator'!C16),Calculation!I12,Calculation!I12+1))</f>
        <v>1</v>
      </c>
      <c r="J13" s="7" t="e">
        <f t="shared" si="0"/>
        <v>#N/A</v>
      </c>
      <c r="K13" s="7" t="e">
        <f t="shared" si="1"/>
        <v>#N/A</v>
      </c>
      <c r="L13" s="7" t="e">
        <f t="shared" si="2"/>
        <v>#N/A</v>
      </c>
    </row>
    <row r="14" spans="1:12" ht="15">
      <c r="A14" s="2">
        <f>IF(ISBLANK('Run Chart Creator'!A17),"",'Run Chart Creator'!A17)</f>
        <v>41024</v>
      </c>
      <c r="B14" s="8">
        <f>IF(ISBLANK('Run Chart Creator'!B17),"",'Run Chart Creator'!B17)</f>
        <v>0.196</v>
      </c>
      <c r="C14" s="7" t="e">
        <f>IF(Configuration!B$2,SUMIF(I:I,I14,B:B)/COUNTIF(I:I,I14),NA())</f>
        <v>#N/A</v>
      </c>
      <c r="D14" s="7" t="e">
        <f>C14+(L14*Configuration!$B$1)</f>
        <v>#N/A</v>
      </c>
      <c r="E14" s="7" t="e">
        <f>C14-(L14*Configuration!$B$1)</f>
        <v>#N/A</v>
      </c>
      <c r="G14" s="3">
        <f>IF(Configuration!B$3,MEDIAN(B:B),NA())</f>
        <v>0.10475000000000001</v>
      </c>
      <c r="I14" s="3">
        <f>IF(ISBLANK('Run Chart Creator'!B17),"",IF(ISBLANK('Run Chart Creator'!C17),Calculation!I13,Calculation!I13+1))</f>
        <v>1</v>
      </c>
      <c r="J14" s="7" t="e">
        <f t="shared" si="0"/>
        <v>#N/A</v>
      </c>
      <c r="K14" s="7" t="e">
        <f t="shared" si="1"/>
        <v>#N/A</v>
      </c>
      <c r="L14" s="7" t="e">
        <f t="shared" si="2"/>
        <v>#N/A</v>
      </c>
    </row>
    <row r="15" spans="1:12" ht="15">
      <c r="A15" s="2">
        <f>IF(ISBLANK('Run Chart Creator'!A18),"",'Run Chart Creator'!A18)</f>
        <v>41031</v>
      </c>
      <c r="B15" s="8">
        <f>IF(ISBLANK('Run Chart Creator'!B18),"",'Run Chart Creator'!B18)</f>
        <v>0.051500000000000004</v>
      </c>
      <c r="C15" s="7" t="e">
        <f>IF(Configuration!B$2,SUMIF(I:I,I15,B:B)/COUNTIF(I:I,I15),NA())</f>
        <v>#N/A</v>
      </c>
      <c r="D15" s="7" t="e">
        <f>C15+(L15*Configuration!$B$1)</f>
        <v>#N/A</v>
      </c>
      <c r="E15" s="7" t="e">
        <f>C15-(L15*Configuration!$B$1)</f>
        <v>#N/A</v>
      </c>
      <c r="G15" s="3">
        <f>IF(Configuration!B$3,MEDIAN(B:B),NA())</f>
        <v>0.10475000000000001</v>
      </c>
      <c r="I15" s="3">
        <f>IF(ISBLANK('Run Chart Creator'!B18),"",IF(ISBLANK('Run Chart Creator'!C18),Calculation!I14,Calculation!I14+1))</f>
        <v>1</v>
      </c>
      <c r="J15" s="7" t="e">
        <f t="shared" si="0"/>
        <v>#N/A</v>
      </c>
      <c r="K15" s="7" t="e">
        <f t="shared" si="1"/>
        <v>#N/A</v>
      </c>
      <c r="L15" s="7" t="e">
        <f t="shared" si="2"/>
        <v>#N/A</v>
      </c>
    </row>
    <row r="16" spans="1:12" ht="15">
      <c r="A16" s="2">
        <f>IF(ISBLANK('Run Chart Creator'!A19),"",'Run Chart Creator'!A19)</f>
        <v>41038</v>
      </c>
      <c r="B16" s="8">
        <f>IF(ISBLANK('Run Chart Creator'!B19),"",'Run Chart Creator'!B19)</f>
        <v>0.020499999999999997</v>
      </c>
      <c r="C16" s="7" t="e">
        <f>IF(Configuration!B$2,SUMIF(I:I,I16,B:B)/COUNTIF(I:I,I16),NA())</f>
        <v>#N/A</v>
      </c>
      <c r="D16" s="7" t="e">
        <f>C16+(L16*Configuration!$B$1)</f>
        <v>#N/A</v>
      </c>
      <c r="E16" s="7" t="e">
        <f>C16-(L16*Configuration!$B$1)</f>
        <v>#N/A</v>
      </c>
      <c r="G16" s="3">
        <f>IF(Configuration!B$3,MEDIAN(B:B),NA())</f>
        <v>0.10475000000000001</v>
      </c>
      <c r="I16" s="3">
        <f>IF(ISBLANK('Run Chart Creator'!B19),"",IF(ISBLANK('Run Chart Creator'!C19),Calculation!I15,Calculation!I15+1))</f>
        <v>1</v>
      </c>
      <c r="J16" s="7" t="e">
        <f t="shared" si="0"/>
        <v>#N/A</v>
      </c>
      <c r="K16" s="7" t="e">
        <f t="shared" si="1"/>
        <v>#N/A</v>
      </c>
      <c r="L16" s="7" t="e">
        <f t="shared" si="2"/>
        <v>#N/A</v>
      </c>
    </row>
    <row r="17" spans="1:12" ht="15">
      <c r="A17" s="2">
        <f>IF(ISBLANK('Run Chart Creator'!A20),"",'Run Chart Creator'!A20)</f>
        <v>41045</v>
      </c>
      <c r="B17" s="8">
        <f>IF(ISBLANK('Run Chart Creator'!B20),"",'Run Chart Creator'!B20)</f>
        <v>0.0625</v>
      </c>
      <c r="C17" s="7" t="e">
        <f>IF(Configuration!B$2,SUMIF(I:I,I17,B:B)/COUNTIF(I:I,I17),NA())</f>
        <v>#N/A</v>
      </c>
      <c r="D17" s="7" t="e">
        <f>C17+(L17*Configuration!$B$1)</f>
        <v>#N/A</v>
      </c>
      <c r="E17" s="7" t="e">
        <f>C17-(L17*Configuration!$B$1)</f>
        <v>#N/A</v>
      </c>
      <c r="G17" s="3">
        <f>IF(Configuration!B$3,MEDIAN(B:B),NA())</f>
        <v>0.10475000000000001</v>
      </c>
      <c r="I17" s="3">
        <f>IF(ISBLANK('Run Chart Creator'!B20),"",IF(ISBLANK('Run Chart Creator'!C20),Calculation!I16,Calculation!I16+1))</f>
        <v>1</v>
      </c>
      <c r="J17" s="7" t="e">
        <f t="shared" si="0"/>
        <v>#N/A</v>
      </c>
      <c r="K17" s="7" t="e">
        <f t="shared" si="1"/>
        <v>#N/A</v>
      </c>
      <c r="L17" s="7" t="e">
        <f t="shared" si="2"/>
        <v>#N/A</v>
      </c>
    </row>
    <row r="18" spans="1:12" ht="15">
      <c r="A18" s="2">
        <f>IF(ISBLANK('Run Chart Creator'!A21),"",'Run Chart Creator'!A21)</f>
        <v>41052</v>
      </c>
      <c r="B18" s="8">
        <f>IF(ISBLANK('Run Chart Creator'!B21),"",'Run Chart Creator'!B21)</f>
        <v>0.0375</v>
      </c>
      <c r="C18" s="7" t="e">
        <f>IF(Configuration!B$2,SUMIF(I:I,I18,B:B)/COUNTIF(I:I,I18),NA())</f>
        <v>#N/A</v>
      </c>
      <c r="D18" s="7" t="e">
        <f>C18+(L18*Configuration!$B$1)</f>
        <v>#N/A</v>
      </c>
      <c r="E18" s="7" t="e">
        <f>C18-(L18*Configuration!$B$1)</f>
        <v>#N/A</v>
      </c>
      <c r="G18" s="3">
        <f>IF(Configuration!B$3,MEDIAN(B:B),NA())</f>
        <v>0.10475000000000001</v>
      </c>
      <c r="I18" s="3">
        <f>IF(ISBLANK('Run Chart Creator'!B21),"",IF(ISBLANK('Run Chart Creator'!C21),Calculation!I17,Calculation!I17+1))</f>
        <v>1</v>
      </c>
      <c r="J18" s="7" t="e">
        <f t="shared" si="0"/>
        <v>#N/A</v>
      </c>
      <c r="K18" s="7" t="e">
        <f t="shared" si="1"/>
        <v>#N/A</v>
      </c>
      <c r="L18" s="7" t="e">
        <f t="shared" si="2"/>
        <v>#N/A</v>
      </c>
    </row>
    <row r="19" spans="1:12" ht="15">
      <c r="A19" s="2">
        <f>IF(ISBLANK('Run Chart Creator'!A22),"",'Run Chart Creator'!A22)</f>
        <v>41059</v>
      </c>
      <c r="B19" s="8">
        <f>IF(ISBLANK('Run Chart Creator'!B22),"",'Run Chart Creator'!B22)</f>
        <v>0.059500000000000004</v>
      </c>
      <c r="C19" s="7" t="e">
        <f>IF(Configuration!B$2,SUMIF(I:I,I19,B:B)/COUNTIF(I:I,I19),NA())</f>
        <v>#N/A</v>
      </c>
      <c r="D19" s="7" t="e">
        <f>C19+(L19*Configuration!$B$1)</f>
        <v>#N/A</v>
      </c>
      <c r="E19" s="7" t="e">
        <f>C19-(L19*Configuration!$B$1)</f>
        <v>#N/A</v>
      </c>
      <c r="G19" s="3">
        <f>IF(Configuration!B$3,MEDIAN(B:B),NA())</f>
        <v>0.10475000000000001</v>
      </c>
      <c r="I19" s="3">
        <f>IF(ISBLANK('Run Chart Creator'!B22),"",IF(ISBLANK('Run Chart Creator'!C22),Calculation!I18,Calculation!I18+1))</f>
        <v>1</v>
      </c>
      <c r="J19" s="7" t="e">
        <f t="shared" si="0"/>
        <v>#N/A</v>
      </c>
      <c r="K19" s="7" t="e">
        <f t="shared" si="1"/>
        <v>#N/A</v>
      </c>
      <c r="L19" s="7" t="e">
        <f t="shared" si="2"/>
        <v>#N/A</v>
      </c>
    </row>
    <row r="20" spans="1:12" ht="15">
      <c r="A20" s="2">
        <f>IF(ISBLANK('Run Chart Creator'!A23),"",'Run Chart Creator'!A23)</f>
        <v>41066</v>
      </c>
      <c r="B20" s="8">
        <f>IF(ISBLANK('Run Chart Creator'!B23),"",'Run Chart Creator'!B23)</f>
        <v>0.03</v>
      </c>
      <c r="C20" s="7" t="e">
        <f>IF(Configuration!B$2,SUMIF(I:I,I20,B:B)/COUNTIF(I:I,I20),NA())</f>
        <v>#N/A</v>
      </c>
      <c r="D20" s="7" t="e">
        <f>C20+(L20*Configuration!$B$1)</f>
        <v>#N/A</v>
      </c>
      <c r="E20" s="7" t="e">
        <f>C20-(L20*Configuration!$B$1)</f>
        <v>#N/A</v>
      </c>
      <c r="G20" s="3">
        <f>IF(Configuration!B$3,MEDIAN(B:B),NA())</f>
        <v>0.10475000000000001</v>
      </c>
      <c r="I20" s="3">
        <f>IF(ISBLANK('Run Chart Creator'!B23),"",IF(ISBLANK('Run Chart Creator'!C23),Calculation!I19,Calculation!I19+1))</f>
        <v>1</v>
      </c>
      <c r="J20" s="7" t="e">
        <f aca="true" t="shared" si="3" ref="J20:J83">POWER(B20-C20,2)</f>
        <v>#N/A</v>
      </c>
      <c r="K20" s="7" t="e">
        <f t="shared" si="1"/>
        <v>#N/A</v>
      </c>
      <c r="L20" s="7" t="e">
        <f t="shared" si="2"/>
        <v>#N/A</v>
      </c>
    </row>
    <row r="21" spans="1:12" ht="15">
      <c r="A21" s="2">
        <f>IF(ISBLANK('Run Chart Creator'!A24),"",'Run Chart Creator'!A24)</f>
        <v>41073</v>
      </c>
      <c r="B21" s="8">
        <f>IF(ISBLANK('Run Chart Creator'!B24),"",'Run Chart Creator'!B24)</f>
        <v>0.0475</v>
      </c>
      <c r="C21" s="7" t="e">
        <f>IF(Configuration!B$2,SUMIF(I:I,I21,B:B)/COUNTIF(I:I,I21),NA())</f>
        <v>#N/A</v>
      </c>
      <c r="D21" s="7" t="e">
        <f>C21+(L21*Configuration!$B$1)</f>
        <v>#N/A</v>
      </c>
      <c r="E21" s="7" t="e">
        <f>C21-(L21*Configuration!$B$1)</f>
        <v>#N/A</v>
      </c>
      <c r="G21" s="3">
        <f>IF(Configuration!B$3,MEDIAN(B:B),NA())</f>
        <v>0.10475000000000001</v>
      </c>
      <c r="I21" s="3">
        <f>IF(ISBLANK('Run Chart Creator'!B24),"",IF(ISBLANK('Run Chart Creator'!C24),Calculation!I20,Calculation!I20+1))</f>
        <v>1</v>
      </c>
      <c r="J21" s="7" t="e">
        <f t="shared" si="3"/>
        <v>#N/A</v>
      </c>
      <c r="K21" s="7" t="e">
        <f t="shared" si="1"/>
        <v>#N/A</v>
      </c>
      <c r="L21" s="7" t="e">
        <f t="shared" si="2"/>
        <v>#N/A</v>
      </c>
    </row>
    <row r="22" spans="1:12" ht="15">
      <c r="A22" s="2">
        <f>IF(ISBLANK('Run Chart Creator'!A25),"",'Run Chart Creator'!A25)</f>
        <v>41080</v>
      </c>
      <c r="B22" s="8">
        <f>IF(ISBLANK('Run Chart Creator'!B25),"",'Run Chart Creator'!B25)</f>
        <v>0.0245</v>
      </c>
      <c r="C22" s="7" t="e">
        <f>IF(Configuration!B$2,SUMIF(I:I,I22,B:B)/COUNTIF(I:I,I22),NA())</f>
        <v>#N/A</v>
      </c>
      <c r="D22" s="7" t="e">
        <f>C22+(L22*Configuration!$B$1)</f>
        <v>#N/A</v>
      </c>
      <c r="E22" s="7" t="e">
        <f>C22-(L22*Configuration!$B$1)</f>
        <v>#N/A</v>
      </c>
      <c r="G22" s="3">
        <f>IF(Configuration!B$3,MEDIAN(B:B),NA())</f>
        <v>0.10475000000000001</v>
      </c>
      <c r="I22" s="3">
        <f>IF(ISBLANK('Run Chart Creator'!B25),"",IF(ISBLANK('Run Chart Creator'!C25),Calculation!I21,Calculation!I21+1))</f>
        <v>1</v>
      </c>
      <c r="J22" s="7" t="e">
        <f t="shared" si="3"/>
        <v>#N/A</v>
      </c>
      <c r="K22" s="7" t="e">
        <f t="shared" si="1"/>
        <v>#N/A</v>
      </c>
      <c r="L22" s="7" t="e">
        <f t="shared" si="2"/>
        <v>#N/A</v>
      </c>
    </row>
    <row r="23" spans="1:12" ht="15">
      <c r="A23" s="2">
        <f>IF(ISBLANK('Run Chart Creator'!A26),"",'Run Chart Creator'!A26)</f>
        <v>41087</v>
      </c>
      <c r="B23" s="8">
        <f>IF(ISBLANK('Run Chart Creator'!B26),"",'Run Chart Creator'!B26)</f>
        <v>0.0805</v>
      </c>
      <c r="C23" s="7" t="e">
        <f>IF(Configuration!B$2,SUMIF(I:I,I23,B:B)/COUNTIF(I:I,I23),NA())</f>
        <v>#N/A</v>
      </c>
      <c r="D23" s="7" t="e">
        <f>C23+(L23*Configuration!$B$1)</f>
        <v>#N/A</v>
      </c>
      <c r="E23" s="7" t="e">
        <f>C23-(L23*Configuration!$B$1)</f>
        <v>#N/A</v>
      </c>
      <c r="G23" s="3">
        <f>IF(Configuration!B$3,MEDIAN(B:B),NA())</f>
        <v>0.10475000000000001</v>
      </c>
      <c r="I23" s="3">
        <f>IF(ISBLANK('Run Chart Creator'!B26),"",IF(ISBLANK('Run Chart Creator'!C26),Calculation!I22,Calculation!I22+1))</f>
        <v>1</v>
      </c>
      <c r="J23" s="7" t="e">
        <f t="shared" si="3"/>
        <v>#N/A</v>
      </c>
      <c r="K23" s="7" t="e">
        <f t="shared" si="1"/>
        <v>#N/A</v>
      </c>
      <c r="L23" s="7" t="e">
        <f t="shared" si="2"/>
        <v>#N/A</v>
      </c>
    </row>
    <row r="24" spans="1:12" ht="15">
      <c r="A24" s="2">
        <f>IF(ISBLANK('Run Chart Creator'!A27),"",'Run Chart Creator'!A27)</f>
        <v>41094</v>
      </c>
      <c r="B24" s="8">
        <f>IF(ISBLANK('Run Chart Creator'!B27),"",'Run Chart Creator'!B27)</f>
        <v>0.065</v>
      </c>
      <c r="C24" s="7" t="e">
        <f>IF(Configuration!B$2,SUMIF(I:I,I24,B:B)/COUNTIF(I:I,I24),NA())</f>
        <v>#N/A</v>
      </c>
      <c r="D24" s="7" t="e">
        <f>C24+(L24*Configuration!$B$1)</f>
        <v>#N/A</v>
      </c>
      <c r="E24" s="7" t="e">
        <f>C24-(L24*Configuration!$B$1)</f>
        <v>#N/A</v>
      </c>
      <c r="G24" s="3">
        <f>IF(Configuration!B$3,MEDIAN(B:B),NA())</f>
        <v>0.10475000000000001</v>
      </c>
      <c r="I24" s="3">
        <f>IF(ISBLANK('Run Chart Creator'!B27),"",IF(ISBLANK('Run Chart Creator'!C27),Calculation!I23,Calculation!I23+1))</f>
        <v>1</v>
      </c>
      <c r="J24" s="7" t="e">
        <f t="shared" si="3"/>
        <v>#N/A</v>
      </c>
      <c r="K24" s="7" t="e">
        <f t="shared" si="1"/>
        <v>#N/A</v>
      </c>
      <c r="L24" s="7" t="e">
        <f t="shared" si="2"/>
        <v>#N/A</v>
      </c>
    </row>
    <row r="25" spans="1:12" ht="15">
      <c r="A25" s="2">
        <f>IF(ISBLANK('Run Chart Creator'!A28),"",'Run Chart Creator'!A28)</f>
        <v>41101</v>
      </c>
      <c r="B25" s="8">
        <f>IF(ISBLANK('Run Chart Creator'!B28),"",'Run Chart Creator'!B28)</f>
        <v>0.0395</v>
      </c>
      <c r="C25" s="7" t="e">
        <f>IF(Configuration!B$2,SUMIF(I:I,I25,B:B)/COUNTIF(I:I,I25),NA())</f>
        <v>#N/A</v>
      </c>
      <c r="D25" s="7" t="e">
        <f>C25+(L25*Configuration!$B$1)</f>
        <v>#N/A</v>
      </c>
      <c r="E25" s="7" t="e">
        <f>C25-(L25*Configuration!$B$1)</f>
        <v>#N/A</v>
      </c>
      <c r="G25" s="3">
        <f>IF(Configuration!B$3,MEDIAN(B:B),NA())</f>
        <v>0.10475000000000001</v>
      </c>
      <c r="I25" s="3">
        <f>IF(ISBLANK('Run Chart Creator'!B28),"",IF(ISBLANK('Run Chart Creator'!C28),Calculation!I24,Calculation!I24+1))</f>
        <v>1</v>
      </c>
      <c r="J25" s="7" t="e">
        <f t="shared" si="3"/>
        <v>#N/A</v>
      </c>
      <c r="K25" s="7" t="e">
        <f t="shared" si="1"/>
        <v>#N/A</v>
      </c>
      <c r="L25" s="7" t="e">
        <f t="shared" si="2"/>
        <v>#N/A</v>
      </c>
    </row>
    <row r="26" spans="1:12" ht="15">
      <c r="A26" s="2">
        <f>IF(ISBLANK('Run Chart Creator'!A29),"",'Run Chart Creator'!A29)</f>
        <v>41108</v>
      </c>
      <c r="B26" s="8">
        <f>IF(ISBLANK('Run Chart Creator'!B29),"",'Run Chart Creator'!B29)</f>
        <v>0.055999999999999994</v>
      </c>
      <c r="C26" s="7" t="e">
        <f>IF(Configuration!B$2,SUMIF(I:I,I26,B:B)/COUNTIF(I:I,I26),NA())</f>
        <v>#N/A</v>
      </c>
      <c r="D26" s="7" t="e">
        <f>C26+(L26*Configuration!$B$1)</f>
        <v>#N/A</v>
      </c>
      <c r="E26" s="7" t="e">
        <f>C26-(L26*Configuration!$B$1)</f>
        <v>#N/A</v>
      </c>
      <c r="G26" s="3">
        <f>IF(Configuration!B$3,MEDIAN(B:B),NA())</f>
        <v>0.10475000000000001</v>
      </c>
      <c r="I26" s="3">
        <f>IF(ISBLANK('Run Chart Creator'!B29),"",IF(ISBLANK('Run Chart Creator'!C29),Calculation!I25,Calculation!I25+1))</f>
        <v>1</v>
      </c>
      <c r="J26" s="7" t="e">
        <f t="shared" si="3"/>
        <v>#N/A</v>
      </c>
      <c r="K26" s="7" t="e">
        <f t="shared" si="1"/>
        <v>#N/A</v>
      </c>
      <c r="L26" s="7" t="e">
        <f t="shared" si="2"/>
        <v>#N/A</v>
      </c>
    </row>
    <row r="27" spans="1:12" ht="15">
      <c r="A27" s="2">
        <f>IF(ISBLANK('Run Chart Creator'!A30),"",'Run Chart Creator'!A30)</f>
        <v>41115</v>
      </c>
      <c r="B27" s="8">
        <f>IF(ISBLANK('Run Chart Creator'!B30),"",'Run Chart Creator'!B30)</f>
        <v>0.05</v>
      </c>
      <c r="C27" s="7" t="e">
        <f>IF(Configuration!B$2,SUMIF(I:I,I27,B:B)/COUNTIF(I:I,I27),NA())</f>
        <v>#N/A</v>
      </c>
      <c r="D27" s="7" t="e">
        <f>C27+(L27*Configuration!$B$1)</f>
        <v>#N/A</v>
      </c>
      <c r="E27" s="7" t="e">
        <f>C27-(L27*Configuration!$B$1)</f>
        <v>#N/A</v>
      </c>
      <c r="G27" s="3">
        <f>IF(Configuration!B$3,MEDIAN(B:B),NA())</f>
        <v>0.10475000000000001</v>
      </c>
      <c r="I27" s="3">
        <f>IF(ISBLANK('Run Chart Creator'!B30),"",IF(ISBLANK('Run Chart Creator'!C30),Calculation!I26,Calculation!I26+1))</f>
        <v>1</v>
      </c>
      <c r="J27" s="7" t="e">
        <f t="shared" si="3"/>
        <v>#N/A</v>
      </c>
      <c r="K27" s="7" t="e">
        <f t="shared" si="1"/>
        <v>#N/A</v>
      </c>
      <c r="L27" s="7" t="e">
        <f t="shared" si="2"/>
        <v>#N/A</v>
      </c>
    </row>
    <row r="28" spans="1:12" ht="15">
      <c r="A28" s="2">
        <f>IF(ISBLANK('Run Chart Creator'!A31),"",'Run Chart Creator'!A31)</f>
      </c>
      <c r="B28" s="8">
        <f>IF(ISBLANK('Run Chart Creator'!B31),"",'Run Chart Creator'!B31)</f>
      </c>
      <c r="C28" s="7" t="e">
        <f>IF(Configuration!B$2,SUMIF(I:I,I28,B:B)/COUNTIF(I:I,I28),NA())</f>
        <v>#N/A</v>
      </c>
      <c r="D28" s="7" t="e">
        <f>C28+(L28*Configuration!$B$1)</f>
        <v>#N/A</v>
      </c>
      <c r="E28" s="7" t="e">
        <f>C28-(L28*Configuration!$B$1)</f>
        <v>#N/A</v>
      </c>
      <c r="G28" s="3">
        <f>IF(Configuration!B$3,MEDIAN(B:B),NA())</f>
        <v>0.10475000000000001</v>
      </c>
      <c r="I28" s="3">
        <f>IF(ISBLANK('Run Chart Creator'!B31),"",IF(ISBLANK('Run Chart Creator'!C31),Calculation!I27,Calculation!I27+1))</f>
      </c>
      <c r="J28" s="7" t="e">
        <f t="shared" si="3"/>
        <v>#VALUE!</v>
      </c>
      <c r="K28" s="7" t="e">
        <f t="shared" si="1"/>
        <v>#VALUE!</v>
      </c>
      <c r="L28" s="7" t="e">
        <f t="shared" si="2"/>
        <v>#VALUE!</v>
      </c>
    </row>
    <row r="29" spans="1:12" ht="15">
      <c r="A29" s="2">
        <f>IF(ISBLANK('Run Chart Creator'!A32),"",'Run Chart Creator'!A32)</f>
      </c>
      <c r="B29" s="8">
        <f>IF(ISBLANK('Run Chart Creator'!B32),"",'Run Chart Creator'!B32)</f>
      </c>
      <c r="C29" s="7" t="e">
        <f>IF(Configuration!B$2,SUMIF(I:I,I29,B:B)/COUNTIF(I:I,I29),NA())</f>
        <v>#N/A</v>
      </c>
      <c r="D29" s="7" t="e">
        <f>C29+(L29*Configuration!$B$1)</f>
        <v>#N/A</v>
      </c>
      <c r="E29" s="7" t="e">
        <f>C29-(L29*Configuration!$B$1)</f>
        <v>#N/A</v>
      </c>
      <c r="G29" s="3">
        <f>IF(Configuration!B$3,MEDIAN(B:B),NA())</f>
        <v>0.10475000000000001</v>
      </c>
      <c r="I29" s="3">
        <f>IF(ISBLANK('Run Chart Creator'!B32),"",IF(ISBLANK('Run Chart Creator'!C32),Calculation!I28,Calculation!I28+1))</f>
      </c>
      <c r="J29" s="7" t="e">
        <f t="shared" si="3"/>
        <v>#VALUE!</v>
      </c>
      <c r="K29" s="7" t="e">
        <f t="shared" si="1"/>
        <v>#VALUE!</v>
      </c>
      <c r="L29" s="7" t="e">
        <f t="shared" si="2"/>
        <v>#VALUE!</v>
      </c>
    </row>
    <row r="30" spans="1:12" ht="15">
      <c r="A30" s="2">
        <f>IF(ISBLANK('Run Chart Creator'!A33),"",'Run Chart Creator'!A33)</f>
      </c>
      <c r="B30" s="8">
        <f>IF(ISBLANK('Run Chart Creator'!B33),"",'Run Chart Creator'!B33)</f>
      </c>
      <c r="C30" s="7" t="e">
        <f>IF(Configuration!B$2,SUMIF(I:I,I30,B:B)/COUNTIF(I:I,I30),NA())</f>
        <v>#N/A</v>
      </c>
      <c r="D30" s="7" t="e">
        <f>C30+(L30*Configuration!$B$1)</f>
        <v>#N/A</v>
      </c>
      <c r="E30" s="7" t="e">
        <f>C30-(L30*Configuration!$B$1)</f>
        <v>#N/A</v>
      </c>
      <c r="G30" s="3">
        <f>IF(Configuration!B$3,MEDIAN(B:B),NA())</f>
        <v>0.10475000000000001</v>
      </c>
      <c r="I30" s="3">
        <f>IF(ISBLANK('Run Chart Creator'!B33),"",IF(ISBLANK('Run Chart Creator'!C33),Calculation!I29,Calculation!I29+1))</f>
      </c>
      <c r="J30" s="7" t="e">
        <f t="shared" si="3"/>
        <v>#VALUE!</v>
      </c>
      <c r="K30" s="7" t="e">
        <f t="shared" si="1"/>
        <v>#VALUE!</v>
      </c>
      <c r="L30" s="7" t="e">
        <f t="shared" si="2"/>
        <v>#VALUE!</v>
      </c>
    </row>
    <row r="31" spans="1:12" ht="15">
      <c r="A31" s="2">
        <f>IF(ISBLANK('Run Chart Creator'!A34),"",'Run Chart Creator'!A34)</f>
      </c>
      <c r="B31" s="8">
        <f>IF(ISBLANK('Run Chart Creator'!B34),"",'Run Chart Creator'!B34)</f>
      </c>
      <c r="C31" s="7" t="e">
        <f>IF(Configuration!B$2,SUMIF(I:I,I31,B:B)/COUNTIF(I:I,I31),NA())</f>
        <v>#N/A</v>
      </c>
      <c r="D31" s="7" t="e">
        <f>C31+(L31*Configuration!$B$1)</f>
        <v>#N/A</v>
      </c>
      <c r="E31" s="7" t="e">
        <f>C31-(L31*Configuration!$B$1)</f>
        <v>#N/A</v>
      </c>
      <c r="G31" s="3">
        <f>IF(Configuration!B$3,MEDIAN(B:B),NA())</f>
        <v>0.10475000000000001</v>
      </c>
      <c r="I31" s="3">
        <f>IF(ISBLANK('Run Chart Creator'!B34),"",IF(ISBLANK('Run Chart Creator'!C34),Calculation!I30,Calculation!I30+1))</f>
      </c>
      <c r="J31" s="7" t="e">
        <f t="shared" si="3"/>
        <v>#VALUE!</v>
      </c>
      <c r="K31" s="7" t="e">
        <f t="shared" si="1"/>
        <v>#VALUE!</v>
      </c>
      <c r="L31" s="7" t="e">
        <f t="shared" si="2"/>
        <v>#VALUE!</v>
      </c>
    </row>
    <row r="32" spans="1:12" ht="15">
      <c r="A32" s="2">
        <f>IF(ISBLANK('Run Chart Creator'!A35),"",'Run Chart Creator'!A35)</f>
      </c>
      <c r="B32" s="8">
        <f>IF(ISBLANK('Run Chart Creator'!B35),"",'Run Chart Creator'!B35)</f>
      </c>
      <c r="C32" s="7" t="e">
        <f>IF(Configuration!B$2,SUMIF(I:I,I32,B:B)/COUNTIF(I:I,I32),NA())</f>
        <v>#N/A</v>
      </c>
      <c r="D32" s="7" t="e">
        <f>C32+(L32*Configuration!$B$1)</f>
        <v>#N/A</v>
      </c>
      <c r="E32" s="7" t="e">
        <f>C32-(L32*Configuration!$B$1)</f>
        <v>#N/A</v>
      </c>
      <c r="G32" s="3">
        <f>IF(Configuration!B$3,MEDIAN(B:B),NA())</f>
        <v>0.10475000000000001</v>
      </c>
      <c r="I32" s="3">
        <f>IF(ISBLANK('Run Chart Creator'!B35),"",IF(ISBLANK('Run Chart Creator'!C35),Calculation!I31,Calculation!I31+1))</f>
      </c>
      <c r="J32" s="7" t="e">
        <f t="shared" si="3"/>
        <v>#VALUE!</v>
      </c>
      <c r="K32" s="7" t="e">
        <f t="shared" si="1"/>
        <v>#VALUE!</v>
      </c>
      <c r="L32" s="7" t="e">
        <f t="shared" si="2"/>
        <v>#VALUE!</v>
      </c>
    </row>
    <row r="33" spans="1:12" ht="15">
      <c r="A33" s="2">
        <f>IF(ISBLANK('Run Chart Creator'!A36),"",'Run Chart Creator'!A36)</f>
      </c>
      <c r="B33" s="8">
        <f>IF(ISBLANK('Run Chart Creator'!B36),"",'Run Chart Creator'!B36)</f>
      </c>
      <c r="C33" s="7" t="e">
        <f>IF(Configuration!B$2,SUMIF(I:I,I33,B:B)/COUNTIF(I:I,I33),NA())</f>
        <v>#N/A</v>
      </c>
      <c r="D33" s="7" t="e">
        <f>C33+(L33*Configuration!$B$1)</f>
        <v>#N/A</v>
      </c>
      <c r="E33" s="7" t="e">
        <f>C33-(L33*Configuration!$B$1)</f>
        <v>#N/A</v>
      </c>
      <c r="G33" s="3">
        <f>IF(Configuration!B$3,MEDIAN(B:B),NA())</f>
        <v>0.10475000000000001</v>
      </c>
      <c r="I33" s="3">
        <f>IF(ISBLANK('Run Chart Creator'!B36),"",IF(ISBLANK('Run Chart Creator'!C36),Calculation!I32,Calculation!I32+1))</f>
      </c>
      <c r="J33" s="7" t="e">
        <f t="shared" si="3"/>
        <v>#VALUE!</v>
      </c>
      <c r="K33" s="7" t="e">
        <f t="shared" si="1"/>
        <v>#VALUE!</v>
      </c>
      <c r="L33" s="7" t="e">
        <f t="shared" si="2"/>
        <v>#VALUE!</v>
      </c>
    </row>
    <row r="34" spans="1:12" ht="15">
      <c r="A34" s="2">
        <f>IF(ISBLANK('Run Chart Creator'!A37),"",'Run Chart Creator'!A37)</f>
      </c>
      <c r="B34" s="8">
        <f>IF(ISBLANK('Run Chart Creator'!B37),"",'Run Chart Creator'!B37)</f>
      </c>
      <c r="C34" s="7" t="e">
        <f>IF(Configuration!B$2,SUMIF(I:I,I34,B:B)/COUNTIF(I:I,I34),NA())</f>
        <v>#N/A</v>
      </c>
      <c r="D34" s="7" t="e">
        <f>C34+(L34*Configuration!$B$1)</f>
        <v>#N/A</v>
      </c>
      <c r="E34" s="7" t="e">
        <f>C34-(L34*Configuration!$B$1)</f>
        <v>#N/A</v>
      </c>
      <c r="G34" s="3">
        <f>IF(Configuration!B$3,MEDIAN(B:B),NA())</f>
        <v>0.10475000000000001</v>
      </c>
      <c r="I34" s="3">
        <f>IF(ISBLANK('Run Chart Creator'!B37),"",IF(ISBLANK('Run Chart Creator'!C37),Calculation!I33,Calculation!I33+1))</f>
      </c>
      <c r="J34" s="7" t="e">
        <f t="shared" si="3"/>
        <v>#VALUE!</v>
      </c>
      <c r="K34" s="7" t="e">
        <f t="shared" si="1"/>
        <v>#VALUE!</v>
      </c>
      <c r="L34" s="7" t="e">
        <f t="shared" si="2"/>
        <v>#VALUE!</v>
      </c>
    </row>
    <row r="35" spans="1:12" ht="15">
      <c r="A35" s="2">
        <f>IF(ISBLANK('Run Chart Creator'!A38),"",'Run Chart Creator'!A38)</f>
      </c>
      <c r="B35" s="8">
        <f>IF(ISBLANK('Run Chart Creator'!B38),"",'Run Chart Creator'!B38)</f>
      </c>
      <c r="C35" s="7" t="e">
        <f>IF(Configuration!B$2,SUMIF(I:I,I35,B:B)/COUNTIF(I:I,I35),NA())</f>
        <v>#N/A</v>
      </c>
      <c r="D35" s="7" t="e">
        <f>C35+(L35*Configuration!$B$1)</f>
        <v>#N/A</v>
      </c>
      <c r="E35" s="7" t="e">
        <f>C35-(L35*Configuration!$B$1)</f>
        <v>#N/A</v>
      </c>
      <c r="G35" s="3">
        <f>IF(Configuration!B$3,MEDIAN(B:B),NA())</f>
        <v>0.10475000000000001</v>
      </c>
      <c r="I35" s="3">
        <f>IF(ISBLANK('Run Chart Creator'!B38),"",IF(ISBLANK('Run Chart Creator'!C38),Calculation!I34,Calculation!I34+1))</f>
      </c>
      <c r="J35" s="7" t="e">
        <f t="shared" si="3"/>
        <v>#VALUE!</v>
      </c>
      <c r="K35" s="7" t="e">
        <f t="shared" si="1"/>
        <v>#VALUE!</v>
      </c>
      <c r="L35" s="7" t="e">
        <f t="shared" si="2"/>
        <v>#VALUE!</v>
      </c>
    </row>
    <row r="36" spans="1:12" ht="15">
      <c r="A36" s="2">
        <f>IF(ISBLANK('Run Chart Creator'!A39),"",'Run Chart Creator'!A39)</f>
      </c>
      <c r="B36" s="8">
        <f>IF(ISBLANK('Run Chart Creator'!B39),"",'Run Chart Creator'!B39)</f>
      </c>
      <c r="C36" s="7" t="e">
        <f>IF(Configuration!B$2,SUMIF(I:I,I36,B:B)/COUNTIF(I:I,I36),NA())</f>
        <v>#N/A</v>
      </c>
      <c r="D36" s="7" t="e">
        <f>C36+(L36*Configuration!$B$1)</f>
        <v>#N/A</v>
      </c>
      <c r="E36" s="7" t="e">
        <f>C36-(L36*Configuration!$B$1)</f>
        <v>#N/A</v>
      </c>
      <c r="G36" s="3">
        <f>IF(Configuration!B$3,MEDIAN(B:B),NA())</f>
        <v>0.10475000000000001</v>
      </c>
      <c r="I36" s="3">
        <f>IF(ISBLANK('Run Chart Creator'!B39),"",IF(ISBLANK('Run Chart Creator'!C39),Calculation!I35,Calculation!I35+1))</f>
      </c>
      <c r="J36" s="7" t="e">
        <f t="shared" si="3"/>
        <v>#VALUE!</v>
      </c>
      <c r="K36" s="7" t="e">
        <f t="shared" si="1"/>
        <v>#VALUE!</v>
      </c>
      <c r="L36" s="7" t="e">
        <f t="shared" si="2"/>
        <v>#VALUE!</v>
      </c>
    </row>
    <row r="37" spans="1:12" ht="15">
      <c r="A37" s="2">
        <f>IF(ISBLANK('Run Chart Creator'!A40),"",'Run Chart Creator'!A40)</f>
      </c>
      <c r="B37" s="8">
        <f>IF(ISBLANK('Run Chart Creator'!B40),"",'Run Chart Creator'!B40)</f>
      </c>
      <c r="C37" s="7" t="e">
        <f>IF(Configuration!B$2,SUMIF(I:I,I37,B:B)/COUNTIF(I:I,I37),NA())</f>
        <v>#N/A</v>
      </c>
      <c r="D37" s="7" t="e">
        <f>C37+(L37*Configuration!$B$1)</f>
        <v>#N/A</v>
      </c>
      <c r="E37" s="7" t="e">
        <f>C37-(L37*Configuration!$B$1)</f>
        <v>#N/A</v>
      </c>
      <c r="G37" s="3">
        <f>IF(Configuration!B$3,MEDIAN(B:B),NA())</f>
        <v>0.10475000000000001</v>
      </c>
      <c r="I37" s="3">
        <f>IF(ISBLANK('Run Chart Creator'!B40),"",IF(ISBLANK('Run Chart Creator'!C40),Calculation!I36,Calculation!I36+1))</f>
      </c>
      <c r="J37" s="7" t="e">
        <f t="shared" si="3"/>
        <v>#VALUE!</v>
      </c>
      <c r="K37" s="7" t="e">
        <f t="shared" si="1"/>
        <v>#VALUE!</v>
      </c>
      <c r="L37" s="7" t="e">
        <f t="shared" si="2"/>
        <v>#VALUE!</v>
      </c>
    </row>
    <row r="38" spans="1:12" ht="15">
      <c r="A38" s="2">
        <f>IF(ISBLANK('Run Chart Creator'!A41),"",'Run Chart Creator'!A41)</f>
      </c>
      <c r="B38" s="8">
        <f>IF(ISBLANK('Run Chart Creator'!B41),"",'Run Chart Creator'!B41)</f>
      </c>
      <c r="C38" s="7" t="e">
        <f>IF(Configuration!B$2,SUMIF(I:I,I38,B:B)/COUNTIF(I:I,I38),NA())</f>
        <v>#N/A</v>
      </c>
      <c r="D38" s="7" t="e">
        <f>C38+(L38*Configuration!$B$1)</f>
        <v>#N/A</v>
      </c>
      <c r="E38" s="7" t="e">
        <f>C38-(L38*Configuration!$B$1)</f>
        <v>#N/A</v>
      </c>
      <c r="G38" s="3">
        <f>IF(Configuration!B$3,MEDIAN(B:B),NA())</f>
        <v>0.10475000000000001</v>
      </c>
      <c r="I38" s="3">
        <f>IF(ISBLANK('Run Chart Creator'!B41),"",IF(ISBLANK('Run Chart Creator'!C41),Calculation!I37,Calculation!I37+1))</f>
      </c>
      <c r="J38" s="7" t="e">
        <f t="shared" si="3"/>
        <v>#VALUE!</v>
      </c>
      <c r="K38" s="7" t="e">
        <f t="shared" si="1"/>
        <v>#VALUE!</v>
      </c>
      <c r="L38" s="7" t="e">
        <f t="shared" si="2"/>
        <v>#VALUE!</v>
      </c>
    </row>
    <row r="39" spans="1:12" ht="15">
      <c r="A39" s="2">
        <f>IF(ISBLANK('Run Chart Creator'!A42),"",'Run Chart Creator'!A42)</f>
      </c>
      <c r="B39" s="8">
        <f>IF(ISBLANK('Run Chart Creator'!B42),"",'Run Chart Creator'!B42)</f>
      </c>
      <c r="C39" s="7" t="e">
        <f>IF(Configuration!B$2,SUMIF(I:I,I39,B:B)/COUNTIF(I:I,I39),NA())</f>
        <v>#N/A</v>
      </c>
      <c r="D39" s="7" t="e">
        <f>C39+(L39*Configuration!$B$1)</f>
        <v>#N/A</v>
      </c>
      <c r="E39" s="7" t="e">
        <f>C39-(L39*Configuration!$B$1)</f>
        <v>#N/A</v>
      </c>
      <c r="G39" s="3">
        <f>IF(Configuration!B$3,MEDIAN(B:B),NA())</f>
        <v>0.10475000000000001</v>
      </c>
      <c r="I39" s="3">
        <f>IF(ISBLANK('Run Chart Creator'!B42),"",IF(ISBLANK('Run Chart Creator'!C42),Calculation!I38,Calculation!I38+1))</f>
      </c>
      <c r="J39" s="7" t="e">
        <f t="shared" si="3"/>
        <v>#VALUE!</v>
      </c>
      <c r="K39" s="7" t="e">
        <f t="shared" si="1"/>
        <v>#VALUE!</v>
      </c>
      <c r="L39" s="7" t="e">
        <f t="shared" si="2"/>
        <v>#VALUE!</v>
      </c>
    </row>
    <row r="40" spans="1:12" ht="15">
      <c r="A40" s="2">
        <f>IF(ISBLANK('Run Chart Creator'!A43),"",'Run Chart Creator'!A43)</f>
      </c>
      <c r="B40" s="8">
        <f>IF(ISBLANK('Run Chart Creator'!B43),"",'Run Chart Creator'!B43)</f>
      </c>
      <c r="C40" s="7" t="e">
        <f>IF(Configuration!B$2,SUMIF(I:I,I40,B:B)/COUNTIF(I:I,I40),NA())</f>
        <v>#N/A</v>
      </c>
      <c r="D40" s="7" t="e">
        <f>C40+(L40*Configuration!$B$1)</f>
        <v>#N/A</v>
      </c>
      <c r="E40" s="7" t="e">
        <f>C40-(L40*Configuration!$B$1)</f>
        <v>#N/A</v>
      </c>
      <c r="G40" s="3">
        <f>IF(Configuration!B$3,MEDIAN(B:B),NA())</f>
        <v>0.10475000000000001</v>
      </c>
      <c r="I40" s="3">
        <f>IF(ISBLANK('Run Chart Creator'!B43),"",IF(ISBLANK('Run Chart Creator'!C43),Calculation!I39,Calculation!I39+1))</f>
      </c>
      <c r="J40" s="7" t="e">
        <f t="shared" si="3"/>
        <v>#VALUE!</v>
      </c>
      <c r="K40" s="7" t="e">
        <f t="shared" si="1"/>
        <v>#VALUE!</v>
      </c>
      <c r="L40" s="7" t="e">
        <f t="shared" si="2"/>
        <v>#VALUE!</v>
      </c>
    </row>
    <row r="41" spans="1:12" ht="15">
      <c r="A41" s="2">
        <f>IF(ISBLANK('Run Chart Creator'!A44),"",'Run Chart Creator'!A44)</f>
      </c>
      <c r="B41" s="8">
        <f>IF(ISBLANK('Run Chart Creator'!B44),"",'Run Chart Creator'!B44)</f>
      </c>
      <c r="C41" s="7" t="e">
        <f>IF(Configuration!B$2,SUMIF(I:I,I41,B:B)/COUNTIF(I:I,I41),NA())</f>
        <v>#N/A</v>
      </c>
      <c r="D41" s="7" t="e">
        <f>C41+(L41*Configuration!$B$1)</f>
        <v>#N/A</v>
      </c>
      <c r="E41" s="7" t="e">
        <f>C41-(L41*Configuration!$B$1)</f>
        <v>#N/A</v>
      </c>
      <c r="G41" s="3">
        <f>IF(Configuration!B$3,MEDIAN(B:B),NA())</f>
        <v>0.10475000000000001</v>
      </c>
      <c r="I41" s="3">
        <f>IF(ISBLANK('Run Chart Creator'!B44),"",IF(ISBLANK('Run Chart Creator'!C44),Calculation!I40,Calculation!I40+1))</f>
      </c>
      <c r="J41" s="7" t="e">
        <f t="shared" si="3"/>
        <v>#VALUE!</v>
      </c>
      <c r="K41" s="7" t="e">
        <f t="shared" si="1"/>
        <v>#VALUE!</v>
      </c>
      <c r="L41" s="7" t="e">
        <f t="shared" si="2"/>
        <v>#VALUE!</v>
      </c>
    </row>
    <row r="42" spans="1:12" ht="15">
      <c r="A42" s="2">
        <f>IF(ISBLANK('Run Chart Creator'!A45),"",'Run Chart Creator'!A45)</f>
      </c>
      <c r="B42" s="8">
        <f>IF(ISBLANK('Run Chart Creator'!B45),"",'Run Chart Creator'!B45)</f>
      </c>
      <c r="C42" s="7" t="e">
        <f>IF(Configuration!B$2,SUMIF(I:I,I42,B:B)/COUNTIF(I:I,I42),NA())</f>
        <v>#N/A</v>
      </c>
      <c r="D42" s="7" t="e">
        <f>C42+(L42*Configuration!$B$1)</f>
        <v>#N/A</v>
      </c>
      <c r="E42" s="7" t="e">
        <f>C42-(L42*Configuration!$B$1)</f>
        <v>#N/A</v>
      </c>
      <c r="G42" s="3">
        <f>IF(Configuration!B$3,MEDIAN(B:B),NA())</f>
        <v>0.10475000000000001</v>
      </c>
      <c r="I42" s="3">
        <f>IF(ISBLANK('Run Chart Creator'!B45),"",IF(ISBLANK('Run Chart Creator'!C45),Calculation!I41,Calculation!I41+1))</f>
      </c>
      <c r="J42" s="7" t="e">
        <f t="shared" si="3"/>
        <v>#VALUE!</v>
      </c>
      <c r="K42" s="7" t="e">
        <f t="shared" si="1"/>
        <v>#VALUE!</v>
      </c>
      <c r="L42" s="7" t="e">
        <f t="shared" si="2"/>
        <v>#VALUE!</v>
      </c>
    </row>
    <row r="43" spans="1:12" ht="15">
      <c r="A43" s="2">
        <f>IF(ISBLANK('Run Chart Creator'!A46),"",'Run Chart Creator'!A46)</f>
      </c>
      <c r="B43" s="8">
        <f>IF(ISBLANK('Run Chart Creator'!B46),"",'Run Chart Creator'!B46)</f>
      </c>
      <c r="C43" s="7" t="e">
        <f>IF(Configuration!B$2,SUMIF(I:I,I43,B:B)/COUNTIF(I:I,I43),NA())</f>
        <v>#N/A</v>
      </c>
      <c r="D43" s="7" t="e">
        <f>C43+(L43*Configuration!$B$1)</f>
        <v>#N/A</v>
      </c>
      <c r="E43" s="7" t="e">
        <f>C43-(L43*Configuration!$B$1)</f>
        <v>#N/A</v>
      </c>
      <c r="G43" s="3">
        <f>IF(Configuration!B$3,MEDIAN(B:B),NA())</f>
        <v>0.10475000000000001</v>
      </c>
      <c r="I43" s="3">
        <f>IF(ISBLANK('Run Chart Creator'!B46),"",IF(ISBLANK('Run Chart Creator'!C46),Calculation!I42,Calculation!I42+1))</f>
      </c>
      <c r="J43" s="7" t="e">
        <f t="shared" si="3"/>
        <v>#VALUE!</v>
      </c>
      <c r="K43" s="7" t="e">
        <f t="shared" si="1"/>
        <v>#VALUE!</v>
      </c>
      <c r="L43" s="7" t="e">
        <f t="shared" si="2"/>
        <v>#VALUE!</v>
      </c>
    </row>
    <row r="44" spans="1:12" ht="15">
      <c r="A44" s="2">
        <f>IF(ISBLANK('Run Chart Creator'!A47),"",'Run Chart Creator'!A47)</f>
      </c>
      <c r="B44" s="8">
        <f>IF(ISBLANK('Run Chart Creator'!B47),"",'Run Chart Creator'!B47)</f>
      </c>
      <c r="C44" s="7" t="e">
        <f>IF(Configuration!B$2,SUMIF(I:I,I44,B:B)/COUNTIF(I:I,I44),NA())</f>
        <v>#N/A</v>
      </c>
      <c r="D44" s="7" t="e">
        <f>C44+(L44*Configuration!$B$1)</f>
        <v>#N/A</v>
      </c>
      <c r="E44" s="7" t="e">
        <f>C44-(L44*Configuration!$B$1)</f>
        <v>#N/A</v>
      </c>
      <c r="G44" s="3">
        <f>IF(Configuration!B$3,MEDIAN(B:B),NA())</f>
        <v>0.10475000000000001</v>
      </c>
      <c r="I44" s="3">
        <f>IF(ISBLANK('Run Chart Creator'!B47),"",IF(ISBLANK('Run Chart Creator'!C47),Calculation!I43,Calculation!I43+1))</f>
      </c>
      <c r="J44" s="7" t="e">
        <f t="shared" si="3"/>
        <v>#VALUE!</v>
      </c>
      <c r="K44" s="7" t="e">
        <f t="shared" si="1"/>
        <v>#VALUE!</v>
      </c>
      <c r="L44" s="7" t="e">
        <f t="shared" si="2"/>
        <v>#VALUE!</v>
      </c>
    </row>
    <row r="45" spans="1:12" ht="15">
      <c r="A45" s="2">
        <f>IF(ISBLANK('Run Chart Creator'!A48),"",'Run Chart Creator'!A48)</f>
      </c>
      <c r="B45" s="8">
        <f>IF(ISBLANK('Run Chart Creator'!B48),"",'Run Chart Creator'!B48)</f>
      </c>
      <c r="C45" s="7" t="e">
        <f>IF(Configuration!B$2,SUMIF(I:I,I45,B:B)/COUNTIF(I:I,I45),NA())</f>
        <v>#N/A</v>
      </c>
      <c r="D45" s="7" t="e">
        <f>C45+(L45*Configuration!$B$1)</f>
        <v>#N/A</v>
      </c>
      <c r="E45" s="7" t="e">
        <f>C45-(L45*Configuration!$B$1)</f>
        <v>#N/A</v>
      </c>
      <c r="G45" s="3">
        <f>IF(Configuration!B$3,MEDIAN(B:B),NA())</f>
        <v>0.10475000000000001</v>
      </c>
      <c r="I45" s="3">
        <f>IF(ISBLANK('Run Chart Creator'!B48),"",IF(ISBLANK('Run Chart Creator'!C48),Calculation!I44,Calculation!I44+1))</f>
      </c>
      <c r="J45" s="7" t="e">
        <f t="shared" si="3"/>
        <v>#VALUE!</v>
      </c>
      <c r="K45" s="7" t="e">
        <f t="shared" si="1"/>
        <v>#VALUE!</v>
      </c>
      <c r="L45" s="7" t="e">
        <f t="shared" si="2"/>
        <v>#VALUE!</v>
      </c>
    </row>
    <row r="46" spans="1:12" ht="15">
      <c r="A46" s="2">
        <f>IF(ISBLANK('Run Chart Creator'!A49),"",'Run Chart Creator'!A49)</f>
      </c>
      <c r="B46" s="8">
        <f>IF(ISBLANK('Run Chart Creator'!B49),"",'Run Chart Creator'!B49)</f>
      </c>
      <c r="C46" s="7" t="e">
        <f>IF(Configuration!B$2,SUMIF(I:I,I46,B:B)/COUNTIF(I:I,I46),NA())</f>
        <v>#N/A</v>
      </c>
      <c r="D46" s="7" t="e">
        <f>C46+(L46*Configuration!$B$1)</f>
        <v>#N/A</v>
      </c>
      <c r="E46" s="7" t="e">
        <f>C46-(L46*Configuration!$B$1)</f>
        <v>#N/A</v>
      </c>
      <c r="G46" s="3">
        <f>IF(Configuration!B$3,MEDIAN(B:B),NA())</f>
        <v>0.10475000000000001</v>
      </c>
      <c r="I46" s="3">
        <f>IF(ISBLANK('Run Chart Creator'!B49),"",IF(ISBLANK('Run Chart Creator'!C49),Calculation!I45,Calculation!I45+1))</f>
      </c>
      <c r="J46" s="7" t="e">
        <f t="shared" si="3"/>
        <v>#VALUE!</v>
      </c>
      <c r="K46" s="7" t="e">
        <f t="shared" si="1"/>
        <v>#VALUE!</v>
      </c>
      <c r="L46" s="7" t="e">
        <f t="shared" si="2"/>
        <v>#VALUE!</v>
      </c>
    </row>
    <row r="47" spans="1:12" ht="15">
      <c r="A47" s="2">
        <f>IF(ISBLANK('Run Chart Creator'!A50),"",'Run Chart Creator'!A50)</f>
      </c>
      <c r="B47" s="8">
        <f>IF(ISBLANK('Run Chart Creator'!B50),"",'Run Chart Creator'!B50)</f>
      </c>
      <c r="C47" s="7" t="e">
        <f>IF(Configuration!B$2,SUMIF(I:I,I47,B:B)/COUNTIF(I:I,I47),NA())</f>
        <v>#N/A</v>
      </c>
      <c r="D47" s="7" t="e">
        <f>C47+(L47*Configuration!$B$1)</f>
        <v>#N/A</v>
      </c>
      <c r="E47" s="7" t="e">
        <f>C47-(L47*Configuration!$B$1)</f>
        <v>#N/A</v>
      </c>
      <c r="G47" s="3">
        <f>IF(Configuration!B$3,MEDIAN(B:B),NA())</f>
        <v>0.10475000000000001</v>
      </c>
      <c r="I47" s="3">
        <f>IF(ISBLANK('Run Chart Creator'!B50),"",IF(ISBLANK('Run Chart Creator'!C50),Calculation!I46,Calculation!I46+1))</f>
      </c>
      <c r="J47" s="7" t="e">
        <f t="shared" si="3"/>
        <v>#VALUE!</v>
      </c>
      <c r="K47" s="7" t="e">
        <f t="shared" si="1"/>
        <v>#VALUE!</v>
      </c>
      <c r="L47" s="7" t="e">
        <f t="shared" si="2"/>
        <v>#VALUE!</v>
      </c>
    </row>
    <row r="48" spans="1:12" ht="15">
      <c r="A48" s="2">
        <f>IF(ISBLANK('Run Chart Creator'!A51),"",'Run Chart Creator'!A51)</f>
      </c>
      <c r="B48" s="8">
        <f>IF(ISBLANK('Run Chart Creator'!B51),"",'Run Chart Creator'!B51)</f>
      </c>
      <c r="C48" s="7" t="e">
        <f>IF(Configuration!B$2,SUMIF(I:I,I48,B:B)/COUNTIF(I:I,I48),NA())</f>
        <v>#N/A</v>
      </c>
      <c r="D48" s="7" t="e">
        <f>C48+(L48*Configuration!$B$1)</f>
        <v>#N/A</v>
      </c>
      <c r="E48" s="7" t="e">
        <f>C48-(L48*Configuration!$B$1)</f>
        <v>#N/A</v>
      </c>
      <c r="G48" s="3">
        <f>IF(Configuration!B$3,MEDIAN(B:B),NA())</f>
        <v>0.10475000000000001</v>
      </c>
      <c r="I48" s="3">
        <f>IF(ISBLANK('Run Chart Creator'!B51),"",IF(ISBLANK('Run Chart Creator'!C51),Calculation!I47,Calculation!I47+1))</f>
      </c>
      <c r="J48" s="7" t="e">
        <f t="shared" si="3"/>
        <v>#VALUE!</v>
      </c>
      <c r="K48" s="7" t="e">
        <f t="shared" si="1"/>
        <v>#VALUE!</v>
      </c>
      <c r="L48" s="7" t="e">
        <f t="shared" si="2"/>
        <v>#VALUE!</v>
      </c>
    </row>
    <row r="49" spans="1:12" ht="15">
      <c r="A49" s="2">
        <f>IF(ISBLANK('Run Chart Creator'!A52),"",'Run Chart Creator'!A52)</f>
      </c>
      <c r="B49" s="8">
        <f>IF(ISBLANK('Run Chart Creator'!B52),"",'Run Chart Creator'!B52)</f>
      </c>
      <c r="C49" s="7" t="e">
        <f>IF(Configuration!B$2,SUMIF(I:I,I49,B:B)/COUNTIF(I:I,I49),NA())</f>
        <v>#N/A</v>
      </c>
      <c r="D49" s="7" t="e">
        <f>C49+(L49*Configuration!$B$1)</f>
        <v>#N/A</v>
      </c>
      <c r="E49" s="7" t="e">
        <f>C49-(L49*Configuration!$B$1)</f>
        <v>#N/A</v>
      </c>
      <c r="G49" s="3">
        <f>IF(Configuration!B$3,MEDIAN(B:B),NA())</f>
        <v>0.10475000000000001</v>
      </c>
      <c r="I49" s="3">
        <f>IF(ISBLANK('Run Chart Creator'!B52),"",IF(ISBLANK('Run Chart Creator'!C52),Calculation!I48,Calculation!I48+1))</f>
      </c>
      <c r="J49" s="7" t="e">
        <f t="shared" si="3"/>
        <v>#VALUE!</v>
      </c>
      <c r="K49" s="7" t="e">
        <f t="shared" si="1"/>
        <v>#VALUE!</v>
      </c>
      <c r="L49" s="7" t="e">
        <f t="shared" si="2"/>
        <v>#VALUE!</v>
      </c>
    </row>
    <row r="50" spans="1:12" ht="15">
      <c r="A50" s="2">
        <f>IF(ISBLANK('Run Chart Creator'!A53),"",'Run Chart Creator'!A53)</f>
      </c>
      <c r="B50" s="8">
        <f>IF(ISBLANK('Run Chart Creator'!B53),"",'Run Chart Creator'!B53)</f>
      </c>
      <c r="C50" s="7" t="e">
        <f>IF(Configuration!B$2,SUMIF(I:I,I50,B:B)/COUNTIF(I:I,I50),NA())</f>
        <v>#N/A</v>
      </c>
      <c r="D50" s="7" t="e">
        <f>C50+(L50*Configuration!$B$1)</f>
        <v>#N/A</v>
      </c>
      <c r="E50" s="7" t="e">
        <f>C50-(L50*Configuration!$B$1)</f>
        <v>#N/A</v>
      </c>
      <c r="G50" s="3">
        <f>IF(Configuration!B$3,MEDIAN(B:B),NA())</f>
        <v>0.10475000000000001</v>
      </c>
      <c r="I50" s="3">
        <f>IF(ISBLANK('Run Chart Creator'!B53),"",IF(ISBLANK('Run Chart Creator'!C53),Calculation!I49,Calculation!I49+1))</f>
      </c>
      <c r="J50" s="7" t="e">
        <f t="shared" si="3"/>
        <v>#VALUE!</v>
      </c>
      <c r="K50" s="7" t="e">
        <f t="shared" si="1"/>
        <v>#VALUE!</v>
      </c>
      <c r="L50" s="7" t="e">
        <f t="shared" si="2"/>
        <v>#VALUE!</v>
      </c>
    </row>
    <row r="51" spans="1:12" ht="15">
      <c r="A51" s="2">
        <f>IF(ISBLANK('Run Chart Creator'!A54),"",'Run Chart Creator'!A54)</f>
      </c>
      <c r="B51" s="8">
        <f>IF(ISBLANK('Run Chart Creator'!B54),"",'Run Chart Creator'!B54)</f>
      </c>
      <c r="C51" s="7" t="e">
        <f>IF(Configuration!B$2,SUMIF(I:I,I51,B:B)/COUNTIF(I:I,I51),NA())</f>
        <v>#N/A</v>
      </c>
      <c r="D51" s="7" t="e">
        <f>C51+(L51*Configuration!$B$1)</f>
        <v>#N/A</v>
      </c>
      <c r="E51" s="7" t="e">
        <f>C51-(L51*Configuration!$B$1)</f>
        <v>#N/A</v>
      </c>
      <c r="G51" s="3">
        <f>IF(Configuration!B$3,MEDIAN(B:B),NA())</f>
        <v>0.10475000000000001</v>
      </c>
      <c r="I51" s="3">
        <f>IF(ISBLANK('Run Chart Creator'!B54),"",IF(ISBLANK('Run Chart Creator'!C54),Calculation!I50,Calculation!I50+1))</f>
      </c>
      <c r="J51" s="7" t="e">
        <f t="shared" si="3"/>
        <v>#VALUE!</v>
      </c>
      <c r="K51" s="7" t="e">
        <f t="shared" si="1"/>
        <v>#VALUE!</v>
      </c>
      <c r="L51" s="7" t="e">
        <f t="shared" si="2"/>
        <v>#VALUE!</v>
      </c>
    </row>
    <row r="52" spans="1:12" ht="15">
      <c r="A52" s="2">
        <f>IF(ISBLANK('Run Chart Creator'!A55),"",'Run Chart Creator'!A55)</f>
      </c>
      <c r="B52" s="8">
        <f>IF(ISBLANK('Run Chart Creator'!B55),"",'Run Chart Creator'!B55)</f>
      </c>
      <c r="C52" s="7" t="e">
        <f>IF(Configuration!B$2,SUMIF(I:I,I52,B:B)/COUNTIF(I:I,I52),NA())</f>
        <v>#N/A</v>
      </c>
      <c r="D52" s="7" t="e">
        <f>C52+(L52*Configuration!$B$1)</f>
        <v>#N/A</v>
      </c>
      <c r="E52" s="7" t="e">
        <f>C52-(L52*Configuration!$B$1)</f>
        <v>#N/A</v>
      </c>
      <c r="G52" s="3">
        <f>IF(Configuration!B$3,MEDIAN(B:B),NA())</f>
        <v>0.10475000000000001</v>
      </c>
      <c r="I52" s="3">
        <f>IF(ISBLANK('Run Chart Creator'!B55),"",IF(ISBLANK('Run Chart Creator'!C55),Calculation!I51,Calculation!I51+1))</f>
      </c>
      <c r="J52" s="7" t="e">
        <f t="shared" si="3"/>
        <v>#VALUE!</v>
      </c>
      <c r="K52" s="7" t="e">
        <f t="shared" si="1"/>
        <v>#VALUE!</v>
      </c>
      <c r="L52" s="7" t="e">
        <f t="shared" si="2"/>
        <v>#VALUE!</v>
      </c>
    </row>
    <row r="53" spans="1:12" ht="15">
      <c r="A53" s="2">
        <f>IF(ISBLANK('Run Chart Creator'!A56),"",'Run Chart Creator'!A56)</f>
      </c>
      <c r="B53" s="8">
        <f>IF(ISBLANK('Run Chart Creator'!B56),"",'Run Chart Creator'!B56)</f>
      </c>
      <c r="C53" s="7" t="e">
        <f>IF(Configuration!B$2,SUMIF(I:I,I53,B:B)/COUNTIF(I:I,I53),NA())</f>
        <v>#N/A</v>
      </c>
      <c r="D53" s="7" t="e">
        <f>C53+(L53*Configuration!$B$1)</f>
        <v>#N/A</v>
      </c>
      <c r="E53" s="7" t="e">
        <f>C53-(L53*Configuration!$B$1)</f>
        <v>#N/A</v>
      </c>
      <c r="G53" s="3">
        <f>IF(Configuration!B$3,MEDIAN(B:B),NA())</f>
        <v>0.10475000000000001</v>
      </c>
      <c r="I53" s="3">
        <f>IF(ISBLANK('Run Chart Creator'!B56),"",IF(ISBLANK('Run Chart Creator'!C56),Calculation!I52,Calculation!I52+1))</f>
      </c>
      <c r="J53" s="7" t="e">
        <f t="shared" si="3"/>
        <v>#VALUE!</v>
      </c>
      <c r="K53" s="7" t="e">
        <f t="shared" si="1"/>
        <v>#VALUE!</v>
      </c>
      <c r="L53" s="7" t="e">
        <f t="shared" si="2"/>
        <v>#VALUE!</v>
      </c>
    </row>
    <row r="54" spans="1:12" ht="15">
      <c r="A54" s="2">
        <f>IF(ISBLANK('Run Chart Creator'!A57),"",'Run Chart Creator'!A57)</f>
      </c>
      <c r="B54" s="8">
        <f>IF(ISBLANK('Run Chart Creator'!B57),"",'Run Chart Creator'!B57)</f>
      </c>
      <c r="C54" s="7" t="e">
        <f>IF(Configuration!B$2,SUMIF(I:I,I54,B:B)/COUNTIF(I:I,I54),NA())</f>
        <v>#N/A</v>
      </c>
      <c r="D54" s="7" t="e">
        <f>C54+(L54*Configuration!$B$1)</f>
        <v>#N/A</v>
      </c>
      <c r="E54" s="7" t="e">
        <f>C54-(L54*Configuration!$B$1)</f>
        <v>#N/A</v>
      </c>
      <c r="G54" s="3">
        <f>IF(Configuration!B$3,MEDIAN(B:B),NA())</f>
        <v>0.10475000000000001</v>
      </c>
      <c r="I54" s="3">
        <f>IF(ISBLANK('Run Chart Creator'!B57),"",IF(ISBLANK('Run Chart Creator'!C57),Calculation!I53,Calculation!I53+1))</f>
      </c>
      <c r="J54" s="7" t="e">
        <f t="shared" si="3"/>
        <v>#VALUE!</v>
      </c>
      <c r="K54" s="7" t="e">
        <f t="shared" si="1"/>
        <v>#VALUE!</v>
      </c>
      <c r="L54" s="7" t="e">
        <f t="shared" si="2"/>
        <v>#VALUE!</v>
      </c>
    </row>
    <row r="55" spans="1:12" ht="15">
      <c r="A55" s="2">
        <f>IF(ISBLANK('Run Chart Creator'!A58),"",'Run Chart Creator'!A58)</f>
      </c>
      <c r="B55" s="8">
        <f>IF(ISBLANK('Run Chart Creator'!B58),"",'Run Chart Creator'!B58)</f>
      </c>
      <c r="C55" s="7" t="e">
        <f>IF(Configuration!B$2,SUMIF(I:I,I55,B:B)/COUNTIF(I:I,I55),NA())</f>
        <v>#N/A</v>
      </c>
      <c r="D55" s="7" t="e">
        <f>C55+(L55*Configuration!$B$1)</f>
        <v>#N/A</v>
      </c>
      <c r="E55" s="7" t="e">
        <f>C55-(L55*Configuration!$B$1)</f>
        <v>#N/A</v>
      </c>
      <c r="G55" s="3">
        <f>IF(Configuration!B$3,MEDIAN(B:B),NA())</f>
        <v>0.10475000000000001</v>
      </c>
      <c r="I55" s="3">
        <f>IF(ISBLANK('Run Chart Creator'!B58),"",IF(ISBLANK('Run Chart Creator'!C58),Calculation!I54,Calculation!I54+1))</f>
      </c>
      <c r="J55" s="7" t="e">
        <f t="shared" si="3"/>
        <v>#VALUE!</v>
      </c>
      <c r="K55" s="7" t="e">
        <f t="shared" si="1"/>
        <v>#VALUE!</v>
      </c>
      <c r="L55" s="7" t="e">
        <f t="shared" si="2"/>
        <v>#VALUE!</v>
      </c>
    </row>
    <row r="56" spans="1:12" ht="15">
      <c r="A56" s="2">
        <f>IF(ISBLANK('Run Chart Creator'!A59),"",'Run Chart Creator'!A59)</f>
      </c>
      <c r="B56" s="8">
        <f>IF(ISBLANK('Run Chart Creator'!B59),"",'Run Chart Creator'!B59)</f>
      </c>
      <c r="C56" s="7" t="e">
        <f>IF(Configuration!B$2,SUMIF(I:I,I56,B:B)/COUNTIF(I:I,I56),NA())</f>
        <v>#N/A</v>
      </c>
      <c r="D56" s="7" t="e">
        <f>C56+(L56*Configuration!$B$1)</f>
        <v>#N/A</v>
      </c>
      <c r="E56" s="7" t="e">
        <f>C56-(L56*Configuration!$B$1)</f>
        <v>#N/A</v>
      </c>
      <c r="G56" s="3">
        <f>IF(Configuration!B$3,MEDIAN(B:B),NA())</f>
        <v>0.10475000000000001</v>
      </c>
      <c r="I56" s="3">
        <f>IF(ISBLANK('Run Chart Creator'!B59),"",IF(ISBLANK('Run Chart Creator'!C59),Calculation!I55,Calculation!I55+1))</f>
      </c>
      <c r="J56" s="7" t="e">
        <f t="shared" si="3"/>
        <v>#VALUE!</v>
      </c>
      <c r="K56" s="7" t="e">
        <f t="shared" si="1"/>
        <v>#VALUE!</v>
      </c>
      <c r="L56" s="7" t="e">
        <f t="shared" si="2"/>
        <v>#VALUE!</v>
      </c>
    </row>
    <row r="57" spans="1:12" ht="15">
      <c r="A57" s="2">
        <f>IF(ISBLANK('Run Chart Creator'!A60),"",'Run Chart Creator'!A60)</f>
      </c>
      <c r="B57" s="8">
        <f>IF(ISBLANK('Run Chart Creator'!B60),"",'Run Chart Creator'!B60)</f>
      </c>
      <c r="C57" s="7" t="e">
        <f>IF(Configuration!B$2,SUMIF(I:I,I57,B:B)/COUNTIF(I:I,I57),NA())</f>
        <v>#N/A</v>
      </c>
      <c r="D57" s="7" t="e">
        <f>C57+(L57*Configuration!$B$1)</f>
        <v>#N/A</v>
      </c>
      <c r="E57" s="7" t="e">
        <f>C57-(L57*Configuration!$B$1)</f>
        <v>#N/A</v>
      </c>
      <c r="G57" s="3">
        <f>IF(Configuration!B$3,MEDIAN(B:B),NA())</f>
        <v>0.10475000000000001</v>
      </c>
      <c r="I57" s="3">
        <f>IF(ISBLANK('Run Chart Creator'!B60),"",IF(ISBLANK('Run Chart Creator'!C60),Calculation!I56,Calculation!I56+1))</f>
      </c>
      <c r="J57" s="7" t="e">
        <f t="shared" si="3"/>
        <v>#VALUE!</v>
      </c>
      <c r="K57" s="7" t="e">
        <f t="shared" si="1"/>
        <v>#VALUE!</v>
      </c>
      <c r="L57" s="7" t="e">
        <f t="shared" si="2"/>
        <v>#VALUE!</v>
      </c>
    </row>
    <row r="58" spans="1:12" ht="15">
      <c r="A58" s="2">
        <f>IF(ISBLANK('Run Chart Creator'!A61),"",'Run Chart Creator'!A61)</f>
      </c>
      <c r="B58" s="8">
        <f>IF(ISBLANK('Run Chart Creator'!B61),"",'Run Chart Creator'!B61)</f>
      </c>
      <c r="C58" s="7" t="e">
        <f>IF(Configuration!B$2,SUMIF(I:I,I58,B:B)/COUNTIF(I:I,I58),NA())</f>
        <v>#N/A</v>
      </c>
      <c r="D58" s="7" t="e">
        <f>C58+(L58*Configuration!$B$1)</f>
        <v>#N/A</v>
      </c>
      <c r="E58" s="7" t="e">
        <f>C58-(L58*Configuration!$B$1)</f>
        <v>#N/A</v>
      </c>
      <c r="G58" s="3">
        <f>IF(Configuration!B$3,MEDIAN(B:B),NA())</f>
        <v>0.10475000000000001</v>
      </c>
      <c r="I58" s="3">
        <f>IF(ISBLANK('Run Chart Creator'!B61),"",IF(ISBLANK('Run Chart Creator'!C61),Calculation!I57,Calculation!I57+1))</f>
      </c>
      <c r="J58" s="7" t="e">
        <f t="shared" si="3"/>
        <v>#VALUE!</v>
      </c>
      <c r="K58" s="7" t="e">
        <f t="shared" si="1"/>
        <v>#VALUE!</v>
      </c>
      <c r="L58" s="7" t="e">
        <f t="shared" si="2"/>
        <v>#VALUE!</v>
      </c>
    </row>
    <row r="59" spans="1:12" ht="15">
      <c r="A59" s="2">
        <f>IF(ISBLANK('Run Chart Creator'!A62),"",'Run Chart Creator'!A62)</f>
      </c>
      <c r="B59" s="8">
        <f>IF(ISBLANK('Run Chart Creator'!B62),"",'Run Chart Creator'!B62)</f>
      </c>
      <c r="C59" s="7" t="e">
        <f>IF(Configuration!B$2,SUMIF(I:I,I59,B:B)/COUNTIF(I:I,I59),NA())</f>
        <v>#N/A</v>
      </c>
      <c r="D59" s="7" t="e">
        <f>C59+(L59*Configuration!$B$1)</f>
        <v>#N/A</v>
      </c>
      <c r="E59" s="7" t="e">
        <f>C59-(L59*Configuration!$B$1)</f>
        <v>#N/A</v>
      </c>
      <c r="G59" s="3">
        <f>IF(Configuration!B$3,MEDIAN(B:B),NA())</f>
        <v>0.10475000000000001</v>
      </c>
      <c r="I59" s="3">
        <f>IF(ISBLANK('Run Chart Creator'!B62),"",IF(ISBLANK('Run Chart Creator'!C62),Calculation!I58,Calculation!I58+1))</f>
      </c>
      <c r="J59" s="7" t="e">
        <f t="shared" si="3"/>
        <v>#VALUE!</v>
      </c>
      <c r="K59" s="7" t="e">
        <f t="shared" si="1"/>
        <v>#VALUE!</v>
      </c>
      <c r="L59" s="7" t="e">
        <f t="shared" si="2"/>
        <v>#VALUE!</v>
      </c>
    </row>
    <row r="60" spans="1:12" ht="15">
      <c r="A60" s="2">
        <f>IF(ISBLANK('Run Chart Creator'!A63),"",'Run Chart Creator'!A63)</f>
      </c>
      <c r="B60" s="8">
        <f>IF(ISBLANK('Run Chart Creator'!B63),"",'Run Chart Creator'!B63)</f>
      </c>
      <c r="C60" s="7" t="e">
        <f>IF(Configuration!B$2,SUMIF(I:I,I60,B:B)/COUNTIF(I:I,I60),NA())</f>
        <v>#N/A</v>
      </c>
      <c r="D60" s="7" t="e">
        <f>C60+(L60*Configuration!$B$1)</f>
        <v>#N/A</v>
      </c>
      <c r="E60" s="7" t="e">
        <f>C60-(L60*Configuration!$B$1)</f>
        <v>#N/A</v>
      </c>
      <c r="G60" s="3">
        <f>IF(Configuration!B$3,MEDIAN(B:B),NA())</f>
        <v>0.10475000000000001</v>
      </c>
      <c r="I60" s="3">
        <f>IF(ISBLANK('Run Chart Creator'!B63),"",IF(ISBLANK('Run Chart Creator'!C63),Calculation!I59,Calculation!I59+1))</f>
      </c>
      <c r="J60" s="7" t="e">
        <f t="shared" si="3"/>
        <v>#VALUE!</v>
      </c>
      <c r="K60" s="7" t="e">
        <f t="shared" si="1"/>
        <v>#VALUE!</v>
      </c>
      <c r="L60" s="7" t="e">
        <f t="shared" si="2"/>
        <v>#VALUE!</v>
      </c>
    </row>
    <row r="61" spans="1:12" ht="15">
      <c r="A61" s="2">
        <f>IF(ISBLANK('Run Chart Creator'!A64),"",'Run Chart Creator'!A64)</f>
      </c>
      <c r="B61" s="8">
        <f>IF(ISBLANK('Run Chart Creator'!B64),"",'Run Chart Creator'!B64)</f>
      </c>
      <c r="C61" s="7" t="e">
        <f>IF(Configuration!B$2,SUMIF(I:I,I61,B:B)/COUNTIF(I:I,I61),NA())</f>
        <v>#N/A</v>
      </c>
      <c r="D61" s="7" t="e">
        <f>C61+(L61*Configuration!$B$1)</f>
        <v>#N/A</v>
      </c>
      <c r="E61" s="7" t="e">
        <f>C61-(L61*Configuration!$B$1)</f>
        <v>#N/A</v>
      </c>
      <c r="G61" s="3">
        <f>IF(Configuration!B$3,MEDIAN(B:B),NA())</f>
        <v>0.10475000000000001</v>
      </c>
      <c r="I61" s="3">
        <f>IF(ISBLANK('Run Chart Creator'!B64),"",IF(ISBLANK('Run Chart Creator'!C64),Calculation!I60,Calculation!I60+1))</f>
      </c>
      <c r="J61" s="7" t="e">
        <f t="shared" si="3"/>
        <v>#VALUE!</v>
      </c>
      <c r="K61" s="7" t="e">
        <f t="shared" si="1"/>
        <v>#VALUE!</v>
      </c>
      <c r="L61" s="7" t="e">
        <f t="shared" si="2"/>
        <v>#VALUE!</v>
      </c>
    </row>
    <row r="62" spans="1:12" ht="15">
      <c r="A62" s="2">
        <f>IF(ISBLANK('Run Chart Creator'!A65),"",'Run Chart Creator'!A65)</f>
      </c>
      <c r="B62" s="8">
        <f>IF(ISBLANK('Run Chart Creator'!B65),"",'Run Chart Creator'!B65)</f>
      </c>
      <c r="C62" s="7" t="e">
        <f>IF(Configuration!B$2,SUMIF(I:I,I62,B:B)/COUNTIF(I:I,I62),NA())</f>
        <v>#N/A</v>
      </c>
      <c r="D62" s="7" t="e">
        <f>C62+(L62*Configuration!$B$1)</f>
        <v>#N/A</v>
      </c>
      <c r="E62" s="7" t="e">
        <f>C62-(L62*Configuration!$B$1)</f>
        <v>#N/A</v>
      </c>
      <c r="G62" s="3">
        <f>IF(Configuration!B$3,MEDIAN(B:B),NA())</f>
        <v>0.10475000000000001</v>
      </c>
      <c r="I62" s="3">
        <f>IF(ISBLANK('Run Chart Creator'!B65),"",IF(ISBLANK('Run Chart Creator'!C65),Calculation!I61,Calculation!I61+1))</f>
      </c>
      <c r="J62" s="7" t="e">
        <f t="shared" si="3"/>
        <v>#VALUE!</v>
      </c>
      <c r="K62" s="7" t="e">
        <f t="shared" si="1"/>
        <v>#VALUE!</v>
      </c>
      <c r="L62" s="7" t="e">
        <f t="shared" si="2"/>
        <v>#VALUE!</v>
      </c>
    </row>
    <row r="63" spans="1:12" ht="15">
      <c r="A63" s="2">
        <f>IF(ISBLANK('Run Chart Creator'!A66),"",'Run Chart Creator'!A66)</f>
      </c>
      <c r="B63" s="8">
        <f>IF(ISBLANK('Run Chart Creator'!B66),"",'Run Chart Creator'!B66)</f>
      </c>
      <c r="C63" s="7" t="e">
        <f>IF(Configuration!B$2,SUMIF(I:I,I63,B:B)/COUNTIF(I:I,I63),NA())</f>
        <v>#N/A</v>
      </c>
      <c r="D63" s="7" t="e">
        <f>C63+(L63*Configuration!$B$1)</f>
        <v>#N/A</v>
      </c>
      <c r="E63" s="7" t="e">
        <f>C63-(L63*Configuration!$B$1)</f>
        <v>#N/A</v>
      </c>
      <c r="G63" s="3">
        <f>IF(Configuration!B$3,MEDIAN(B:B),NA())</f>
        <v>0.10475000000000001</v>
      </c>
      <c r="I63" s="3">
        <f>IF(ISBLANK('Run Chart Creator'!B66),"",IF(ISBLANK('Run Chart Creator'!C66),Calculation!I62,Calculation!I62+1))</f>
      </c>
      <c r="J63" s="7" t="e">
        <f t="shared" si="3"/>
        <v>#VALUE!</v>
      </c>
      <c r="K63" s="7" t="e">
        <f t="shared" si="1"/>
        <v>#VALUE!</v>
      </c>
      <c r="L63" s="7" t="e">
        <f t="shared" si="2"/>
        <v>#VALUE!</v>
      </c>
    </row>
    <row r="64" spans="1:12" ht="15">
      <c r="A64" s="2">
        <f>IF(ISBLANK('Run Chart Creator'!A67),"",'Run Chart Creator'!A67)</f>
      </c>
      <c r="B64" s="8">
        <f>IF(ISBLANK('Run Chart Creator'!B67),"",'Run Chart Creator'!B67)</f>
      </c>
      <c r="C64" s="7" t="e">
        <f>IF(Configuration!B$2,SUMIF(I:I,I64,B:B)/COUNTIF(I:I,I64),NA())</f>
        <v>#N/A</v>
      </c>
      <c r="D64" s="7" t="e">
        <f>C64+(L64*Configuration!$B$1)</f>
        <v>#N/A</v>
      </c>
      <c r="E64" s="7" t="e">
        <f>C64-(L64*Configuration!$B$1)</f>
        <v>#N/A</v>
      </c>
      <c r="G64" s="3">
        <f>IF(Configuration!B$3,MEDIAN(B:B),NA())</f>
        <v>0.10475000000000001</v>
      </c>
      <c r="I64" s="3">
        <f>IF(ISBLANK('Run Chart Creator'!B67),"",IF(ISBLANK('Run Chart Creator'!C67),Calculation!I63,Calculation!I63+1))</f>
      </c>
      <c r="J64" s="7" t="e">
        <f t="shared" si="3"/>
        <v>#VALUE!</v>
      </c>
      <c r="K64" s="7" t="e">
        <f t="shared" si="1"/>
        <v>#VALUE!</v>
      </c>
      <c r="L64" s="7" t="e">
        <f t="shared" si="2"/>
        <v>#VALUE!</v>
      </c>
    </row>
    <row r="65" spans="1:12" ht="15">
      <c r="A65" s="2">
        <f>IF(ISBLANK('Run Chart Creator'!A68),"",'Run Chart Creator'!A68)</f>
      </c>
      <c r="B65" s="8">
        <f>IF(ISBLANK('Run Chart Creator'!B68),"",'Run Chart Creator'!B68)</f>
      </c>
      <c r="C65" s="7" t="e">
        <f>IF(Configuration!B$2,SUMIF(I:I,I65,B:B)/COUNTIF(I:I,I65),NA())</f>
        <v>#N/A</v>
      </c>
      <c r="D65" s="7" t="e">
        <f>C65+(L65*Configuration!$B$1)</f>
        <v>#N/A</v>
      </c>
      <c r="E65" s="7" t="e">
        <f>C65-(L65*Configuration!$B$1)</f>
        <v>#N/A</v>
      </c>
      <c r="G65" s="3">
        <f>IF(Configuration!B$3,MEDIAN(B:B),NA())</f>
        <v>0.10475000000000001</v>
      </c>
      <c r="I65" s="3">
        <f>IF(ISBLANK('Run Chart Creator'!B68),"",IF(ISBLANK('Run Chart Creator'!C68),Calculation!I64,Calculation!I64+1))</f>
      </c>
      <c r="J65" s="7" t="e">
        <f t="shared" si="3"/>
        <v>#VALUE!</v>
      </c>
      <c r="K65" s="7" t="e">
        <f t="shared" si="1"/>
        <v>#VALUE!</v>
      </c>
      <c r="L65" s="7" t="e">
        <f t="shared" si="2"/>
        <v>#VALUE!</v>
      </c>
    </row>
    <row r="66" spans="1:12" ht="15">
      <c r="A66" s="2">
        <f>IF(ISBLANK('Run Chart Creator'!A69),"",'Run Chart Creator'!A69)</f>
      </c>
      <c r="B66" s="8">
        <f>IF(ISBLANK('Run Chart Creator'!B69),"",'Run Chart Creator'!B69)</f>
      </c>
      <c r="C66" s="7" t="e">
        <f>IF(Configuration!B$2,SUMIF(I:I,I66,B:B)/COUNTIF(I:I,I66),NA())</f>
        <v>#N/A</v>
      </c>
      <c r="D66" s="7" t="e">
        <f>C66+(L66*Configuration!$B$1)</f>
        <v>#N/A</v>
      </c>
      <c r="E66" s="7" t="e">
        <f>C66-(L66*Configuration!$B$1)</f>
        <v>#N/A</v>
      </c>
      <c r="G66" s="3">
        <f>IF(Configuration!B$3,MEDIAN(B:B),NA())</f>
        <v>0.10475000000000001</v>
      </c>
      <c r="I66" s="3">
        <f>IF(ISBLANK('Run Chart Creator'!B69),"",IF(ISBLANK('Run Chart Creator'!C69),Calculation!I65,Calculation!I65+1))</f>
      </c>
      <c r="J66" s="7" t="e">
        <f t="shared" si="3"/>
        <v>#VALUE!</v>
      </c>
      <c r="K66" s="7" t="e">
        <f aca="true" t="shared" si="4" ref="K66:K129">SUMIF(I$1:I$65536,I66,J$1:J$65536)/(COUNTIF(I$1:I$65536,I66)-1)</f>
        <v>#VALUE!</v>
      </c>
      <c r="L66" s="7" t="e">
        <f t="shared" si="2"/>
        <v>#VALUE!</v>
      </c>
    </row>
    <row r="67" spans="1:12" ht="15">
      <c r="A67" s="2">
        <f>IF(ISBLANK('Run Chart Creator'!A70),"",'Run Chart Creator'!A70)</f>
      </c>
      <c r="B67" s="8">
        <f>IF(ISBLANK('Run Chart Creator'!B70),"",'Run Chart Creator'!B70)</f>
      </c>
      <c r="C67" s="7" t="e">
        <f>IF(Configuration!B$2,SUMIF(I:I,I67,B:B)/COUNTIF(I:I,I67),NA())</f>
        <v>#N/A</v>
      </c>
      <c r="D67" s="7" t="e">
        <f>C67+(L67*Configuration!$B$1)</f>
        <v>#N/A</v>
      </c>
      <c r="E67" s="7" t="e">
        <f>C67-(L67*Configuration!$B$1)</f>
        <v>#N/A</v>
      </c>
      <c r="G67" s="3">
        <f>IF(Configuration!B$3,MEDIAN(B:B),NA())</f>
        <v>0.10475000000000001</v>
      </c>
      <c r="I67" s="3">
        <f>IF(ISBLANK('Run Chart Creator'!B70),"",IF(ISBLANK('Run Chart Creator'!C70),Calculation!I66,Calculation!I66+1))</f>
      </c>
      <c r="J67" s="7" t="e">
        <f t="shared" si="3"/>
        <v>#VALUE!</v>
      </c>
      <c r="K67" s="7" t="e">
        <f t="shared" si="4"/>
        <v>#VALUE!</v>
      </c>
      <c r="L67" s="7" t="e">
        <f aca="true" t="shared" si="5" ref="L67:L130">SQRT(K67)</f>
        <v>#VALUE!</v>
      </c>
    </row>
    <row r="68" spans="1:12" ht="15">
      <c r="A68" s="2">
        <f>IF(ISBLANK('Run Chart Creator'!A71),"",'Run Chart Creator'!A71)</f>
      </c>
      <c r="B68" s="8">
        <f>IF(ISBLANK('Run Chart Creator'!B71),"",'Run Chart Creator'!B71)</f>
      </c>
      <c r="C68" s="7" t="e">
        <f>IF(Configuration!B$2,SUMIF(I:I,I68,B:B)/COUNTIF(I:I,I68),NA())</f>
        <v>#N/A</v>
      </c>
      <c r="D68" s="7" t="e">
        <f>C68+(L68*Configuration!$B$1)</f>
        <v>#N/A</v>
      </c>
      <c r="E68" s="7" t="e">
        <f>C68-(L68*Configuration!$B$1)</f>
        <v>#N/A</v>
      </c>
      <c r="G68" s="3">
        <f>IF(Configuration!B$3,MEDIAN(B:B),NA())</f>
        <v>0.10475000000000001</v>
      </c>
      <c r="I68" s="3">
        <f>IF(ISBLANK('Run Chart Creator'!B71),"",IF(ISBLANK('Run Chart Creator'!C71),Calculation!I67,Calculation!I67+1))</f>
      </c>
      <c r="J68" s="7" t="e">
        <f t="shared" si="3"/>
        <v>#VALUE!</v>
      </c>
      <c r="K68" s="7" t="e">
        <f t="shared" si="4"/>
        <v>#VALUE!</v>
      </c>
      <c r="L68" s="7" t="e">
        <f t="shared" si="5"/>
        <v>#VALUE!</v>
      </c>
    </row>
    <row r="69" spans="1:12" ht="15">
      <c r="A69" s="2">
        <f>IF(ISBLANK('Run Chart Creator'!A72),"",'Run Chart Creator'!A72)</f>
      </c>
      <c r="B69" s="8">
        <f>IF(ISBLANK('Run Chart Creator'!B72),"",'Run Chart Creator'!B72)</f>
      </c>
      <c r="C69" s="7" t="e">
        <f>IF(Configuration!B$2,SUMIF(I:I,I69,B:B)/COUNTIF(I:I,I69),NA())</f>
        <v>#N/A</v>
      </c>
      <c r="D69" s="7" t="e">
        <f>C69+(L69*Configuration!$B$1)</f>
        <v>#N/A</v>
      </c>
      <c r="E69" s="7" t="e">
        <f>C69-(L69*Configuration!$B$1)</f>
        <v>#N/A</v>
      </c>
      <c r="G69" s="3">
        <f>IF(Configuration!B$3,MEDIAN(B:B),NA())</f>
        <v>0.10475000000000001</v>
      </c>
      <c r="I69" s="3">
        <f>IF(ISBLANK('Run Chart Creator'!B72),"",IF(ISBLANK('Run Chart Creator'!C72),Calculation!I68,Calculation!I68+1))</f>
      </c>
      <c r="J69" s="7" t="e">
        <f t="shared" si="3"/>
        <v>#VALUE!</v>
      </c>
      <c r="K69" s="7" t="e">
        <f t="shared" si="4"/>
        <v>#VALUE!</v>
      </c>
      <c r="L69" s="7" t="e">
        <f t="shared" si="5"/>
        <v>#VALUE!</v>
      </c>
    </row>
    <row r="70" spans="1:12" ht="15">
      <c r="A70" s="2">
        <f>IF(ISBLANK('Run Chart Creator'!A73),"",'Run Chart Creator'!A73)</f>
      </c>
      <c r="B70" s="8">
        <f>IF(ISBLANK('Run Chart Creator'!B73),"",'Run Chart Creator'!B73)</f>
      </c>
      <c r="C70" s="7" t="e">
        <f>IF(Configuration!B$2,SUMIF(I:I,I70,B:B)/COUNTIF(I:I,I70),NA())</f>
        <v>#N/A</v>
      </c>
      <c r="D70" s="7" t="e">
        <f>C70+(L70*Configuration!$B$1)</f>
        <v>#N/A</v>
      </c>
      <c r="E70" s="7" t="e">
        <f>C70-(L70*Configuration!$B$1)</f>
        <v>#N/A</v>
      </c>
      <c r="G70" s="3">
        <f>IF(Configuration!B$3,MEDIAN(B:B),NA())</f>
        <v>0.10475000000000001</v>
      </c>
      <c r="I70" s="3">
        <f>IF(ISBLANK('Run Chart Creator'!B73),"",IF(ISBLANK('Run Chart Creator'!C73),Calculation!I69,Calculation!I69+1))</f>
      </c>
      <c r="J70" s="7" t="e">
        <f t="shared" si="3"/>
        <v>#VALUE!</v>
      </c>
      <c r="K70" s="7" t="e">
        <f t="shared" si="4"/>
        <v>#VALUE!</v>
      </c>
      <c r="L70" s="7" t="e">
        <f t="shared" si="5"/>
        <v>#VALUE!</v>
      </c>
    </row>
    <row r="71" spans="1:12" ht="15">
      <c r="A71" s="2">
        <f>IF(ISBLANK('Run Chart Creator'!A74),"",'Run Chart Creator'!A74)</f>
      </c>
      <c r="B71" s="8">
        <f>IF(ISBLANK('Run Chart Creator'!B74),"",'Run Chart Creator'!B74)</f>
      </c>
      <c r="C71" s="7" t="e">
        <f>IF(Configuration!B$2,SUMIF(I:I,I71,B:B)/COUNTIF(I:I,I71),NA())</f>
        <v>#N/A</v>
      </c>
      <c r="D71" s="7" t="e">
        <f>C71+(L71*Configuration!$B$1)</f>
        <v>#N/A</v>
      </c>
      <c r="E71" s="7" t="e">
        <f>C71-(L71*Configuration!$B$1)</f>
        <v>#N/A</v>
      </c>
      <c r="G71" s="3">
        <f>IF(Configuration!B$3,MEDIAN(B:B),NA())</f>
        <v>0.10475000000000001</v>
      </c>
      <c r="I71" s="3">
        <f>IF(ISBLANK('Run Chart Creator'!B74),"",IF(ISBLANK('Run Chart Creator'!C74),Calculation!I70,Calculation!I70+1))</f>
      </c>
      <c r="J71" s="7" t="e">
        <f t="shared" si="3"/>
        <v>#VALUE!</v>
      </c>
      <c r="K71" s="7" t="e">
        <f t="shared" si="4"/>
        <v>#VALUE!</v>
      </c>
      <c r="L71" s="7" t="e">
        <f t="shared" si="5"/>
        <v>#VALUE!</v>
      </c>
    </row>
    <row r="72" spans="1:12" ht="15">
      <c r="A72" s="2">
        <f>IF(ISBLANK('Run Chart Creator'!A75),"",'Run Chart Creator'!A75)</f>
      </c>
      <c r="B72" s="8">
        <f>IF(ISBLANK('Run Chart Creator'!B75),"",'Run Chart Creator'!B75)</f>
      </c>
      <c r="C72" s="7" t="e">
        <f>IF(Configuration!B$2,SUMIF(I:I,I72,B:B)/COUNTIF(I:I,I72),NA())</f>
        <v>#N/A</v>
      </c>
      <c r="D72" s="7" t="e">
        <f>C72+(L72*Configuration!$B$1)</f>
        <v>#N/A</v>
      </c>
      <c r="E72" s="7" t="e">
        <f>C72-(L72*Configuration!$B$1)</f>
        <v>#N/A</v>
      </c>
      <c r="G72" s="3">
        <f>IF(Configuration!B$3,MEDIAN(B:B),NA())</f>
        <v>0.10475000000000001</v>
      </c>
      <c r="I72" s="3">
        <f>IF(ISBLANK('Run Chart Creator'!B75),"",IF(ISBLANK('Run Chart Creator'!C75),Calculation!I71,Calculation!I71+1))</f>
      </c>
      <c r="J72" s="7" t="e">
        <f t="shared" si="3"/>
        <v>#VALUE!</v>
      </c>
      <c r="K72" s="7" t="e">
        <f t="shared" si="4"/>
        <v>#VALUE!</v>
      </c>
      <c r="L72" s="7" t="e">
        <f t="shared" si="5"/>
        <v>#VALUE!</v>
      </c>
    </row>
    <row r="73" spans="1:12" ht="15">
      <c r="A73" s="2">
        <f>IF(ISBLANK('Run Chart Creator'!A76),"",'Run Chart Creator'!A76)</f>
      </c>
      <c r="B73" s="8">
        <f>IF(ISBLANK('Run Chart Creator'!B76),"",'Run Chart Creator'!B76)</f>
      </c>
      <c r="C73" s="7" t="e">
        <f>IF(Configuration!B$2,SUMIF(I:I,I73,B:B)/COUNTIF(I:I,I73),NA())</f>
        <v>#N/A</v>
      </c>
      <c r="D73" s="7" t="e">
        <f>C73+(L73*Configuration!$B$1)</f>
        <v>#N/A</v>
      </c>
      <c r="E73" s="7" t="e">
        <f>C73-(L73*Configuration!$B$1)</f>
        <v>#N/A</v>
      </c>
      <c r="G73" s="3">
        <f>IF(Configuration!B$3,MEDIAN(B:B),NA())</f>
        <v>0.10475000000000001</v>
      </c>
      <c r="I73" s="3">
        <f>IF(ISBLANK('Run Chart Creator'!B76),"",IF(ISBLANK('Run Chart Creator'!C76),Calculation!I72,Calculation!I72+1))</f>
      </c>
      <c r="J73" s="7" t="e">
        <f t="shared" si="3"/>
        <v>#VALUE!</v>
      </c>
      <c r="K73" s="7" t="e">
        <f t="shared" si="4"/>
        <v>#VALUE!</v>
      </c>
      <c r="L73" s="7" t="e">
        <f t="shared" si="5"/>
        <v>#VALUE!</v>
      </c>
    </row>
    <row r="74" spans="1:12" ht="15">
      <c r="A74" s="2">
        <f>IF(ISBLANK('Run Chart Creator'!A77),"",'Run Chart Creator'!A77)</f>
      </c>
      <c r="B74" s="8">
        <f>IF(ISBLANK('Run Chart Creator'!B77),"",'Run Chart Creator'!B77)</f>
      </c>
      <c r="C74" s="7" t="e">
        <f>IF(Configuration!B$2,SUMIF(I:I,I74,B:B)/COUNTIF(I:I,I74),NA())</f>
        <v>#N/A</v>
      </c>
      <c r="D74" s="7" t="e">
        <f>C74+(L74*Configuration!$B$1)</f>
        <v>#N/A</v>
      </c>
      <c r="E74" s="7" t="e">
        <f>C74-(L74*Configuration!$B$1)</f>
        <v>#N/A</v>
      </c>
      <c r="G74" s="3">
        <f>IF(Configuration!B$3,MEDIAN(B:B),NA())</f>
        <v>0.10475000000000001</v>
      </c>
      <c r="I74" s="3">
        <f>IF(ISBLANK('Run Chart Creator'!B77),"",IF(ISBLANK('Run Chart Creator'!C77),Calculation!I73,Calculation!I73+1))</f>
      </c>
      <c r="J74" s="7" t="e">
        <f t="shared" si="3"/>
        <v>#VALUE!</v>
      </c>
      <c r="K74" s="7" t="e">
        <f t="shared" si="4"/>
        <v>#VALUE!</v>
      </c>
      <c r="L74" s="7" t="e">
        <f t="shared" si="5"/>
        <v>#VALUE!</v>
      </c>
    </row>
    <row r="75" spans="1:12" ht="15">
      <c r="A75" s="2">
        <f>IF(ISBLANK('Run Chart Creator'!A78),"",'Run Chart Creator'!A78)</f>
      </c>
      <c r="B75" s="8">
        <f>IF(ISBLANK('Run Chart Creator'!B78),"",'Run Chart Creator'!B78)</f>
      </c>
      <c r="C75" s="7" t="e">
        <f>IF(Configuration!B$2,SUMIF(I:I,I75,B:B)/COUNTIF(I:I,I75),NA())</f>
        <v>#N/A</v>
      </c>
      <c r="D75" s="7" t="e">
        <f>C75+(L75*Configuration!$B$1)</f>
        <v>#N/A</v>
      </c>
      <c r="E75" s="7" t="e">
        <f>C75-(L75*Configuration!$B$1)</f>
        <v>#N/A</v>
      </c>
      <c r="G75" s="3">
        <f>IF(Configuration!B$3,MEDIAN(B:B),NA())</f>
        <v>0.10475000000000001</v>
      </c>
      <c r="I75" s="3">
        <f>IF(ISBLANK('Run Chart Creator'!B78),"",IF(ISBLANK('Run Chart Creator'!C78),Calculation!I74,Calculation!I74+1))</f>
      </c>
      <c r="J75" s="7" t="e">
        <f t="shared" si="3"/>
        <v>#VALUE!</v>
      </c>
      <c r="K75" s="7" t="e">
        <f t="shared" si="4"/>
        <v>#VALUE!</v>
      </c>
      <c r="L75" s="7" t="e">
        <f t="shared" si="5"/>
        <v>#VALUE!</v>
      </c>
    </row>
    <row r="76" spans="1:12" ht="15">
      <c r="A76" s="2">
        <f>IF(ISBLANK('Run Chart Creator'!A79),"",'Run Chart Creator'!A79)</f>
      </c>
      <c r="B76" s="8">
        <f>IF(ISBLANK('Run Chart Creator'!B79),"",'Run Chart Creator'!B79)</f>
      </c>
      <c r="C76" s="7" t="e">
        <f>IF(Configuration!B$2,SUMIF(I:I,I76,B:B)/COUNTIF(I:I,I76),NA())</f>
        <v>#N/A</v>
      </c>
      <c r="D76" s="7" t="e">
        <f>C76+(L76*Configuration!$B$1)</f>
        <v>#N/A</v>
      </c>
      <c r="E76" s="7" t="e">
        <f>C76-(L76*Configuration!$B$1)</f>
        <v>#N/A</v>
      </c>
      <c r="G76" s="3">
        <f>IF(Configuration!B$3,MEDIAN(B:B),NA())</f>
        <v>0.10475000000000001</v>
      </c>
      <c r="I76" s="3">
        <f>IF(ISBLANK('Run Chart Creator'!B79),"",IF(ISBLANK('Run Chart Creator'!C79),Calculation!I75,Calculation!I75+1))</f>
      </c>
      <c r="J76" s="7" t="e">
        <f t="shared" si="3"/>
        <v>#VALUE!</v>
      </c>
      <c r="K76" s="7" t="e">
        <f t="shared" si="4"/>
        <v>#VALUE!</v>
      </c>
      <c r="L76" s="7" t="e">
        <f t="shared" si="5"/>
        <v>#VALUE!</v>
      </c>
    </row>
    <row r="77" spans="1:12" ht="15">
      <c r="A77" s="2">
        <f>IF(ISBLANK('Run Chart Creator'!A80),"",'Run Chart Creator'!A80)</f>
      </c>
      <c r="B77" s="8">
        <f>IF(ISBLANK('Run Chart Creator'!B80),"",'Run Chart Creator'!B80)</f>
      </c>
      <c r="C77" s="7" t="e">
        <f>IF(Configuration!B$2,SUMIF(I:I,I77,B:B)/COUNTIF(I:I,I77),NA())</f>
        <v>#N/A</v>
      </c>
      <c r="D77" s="7" t="e">
        <f>C77+(L77*Configuration!$B$1)</f>
        <v>#N/A</v>
      </c>
      <c r="E77" s="7" t="e">
        <f>C77-(L77*Configuration!$B$1)</f>
        <v>#N/A</v>
      </c>
      <c r="G77" s="3">
        <f>IF(Configuration!B$3,MEDIAN(B:B),NA())</f>
        <v>0.10475000000000001</v>
      </c>
      <c r="I77" s="3">
        <f>IF(ISBLANK('Run Chart Creator'!B80),"",IF(ISBLANK('Run Chart Creator'!C80),Calculation!I76,Calculation!I76+1))</f>
      </c>
      <c r="J77" s="7" t="e">
        <f t="shared" si="3"/>
        <v>#VALUE!</v>
      </c>
      <c r="K77" s="7" t="e">
        <f t="shared" si="4"/>
        <v>#VALUE!</v>
      </c>
      <c r="L77" s="7" t="e">
        <f t="shared" si="5"/>
        <v>#VALUE!</v>
      </c>
    </row>
    <row r="78" spans="1:12" ht="15">
      <c r="A78" s="2">
        <f>IF(ISBLANK('Run Chart Creator'!A81),"",'Run Chart Creator'!A81)</f>
      </c>
      <c r="B78" s="8">
        <f>IF(ISBLANK('Run Chart Creator'!B81),"",'Run Chart Creator'!B81)</f>
      </c>
      <c r="C78" s="7" t="e">
        <f>IF(Configuration!B$2,SUMIF(I:I,I78,B:B)/COUNTIF(I:I,I78),NA())</f>
        <v>#N/A</v>
      </c>
      <c r="D78" s="7" t="e">
        <f>C78+(L78*Configuration!$B$1)</f>
        <v>#N/A</v>
      </c>
      <c r="E78" s="7" t="e">
        <f>C78-(L78*Configuration!$B$1)</f>
        <v>#N/A</v>
      </c>
      <c r="G78" s="3">
        <f>IF(Configuration!B$3,MEDIAN(B:B),NA())</f>
        <v>0.10475000000000001</v>
      </c>
      <c r="I78" s="3">
        <f>IF(ISBLANK('Run Chart Creator'!B81),"",IF(ISBLANK('Run Chart Creator'!C81),Calculation!I77,Calculation!I77+1))</f>
      </c>
      <c r="J78" s="7" t="e">
        <f t="shared" si="3"/>
        <v>#VALUE!</v>
      </c>
      <c r="K78" s="7" t="e">
        <f t="shared" si="4"/>
        <v>#VALUE!</v>
      </c>
      <c r="L78" s="7" t="e">
        <f t="shared" si="5"/>
        <v>#VALUE!</v>
      </c>
    </row>
    <row r="79" spans="1:12" ht="15">
      <c r="A79" s="2">
        <f>IF(ISBLANK('Run Chart Creator'!A82),"",'Run Chart Creator'!A82)</f>
      </c>
      <c r="B79" s="8">
        <f>IF(ISBLANK('Run Chart Creator'!B82),"",'Run Chart Creator'!B82)</f>
      </c>
      <c r="C79" s="7" t="e">
        <f>IF(Configuration!B$2,SUMIF(I:I,I79,B:B)/COUNTIF(I:I,I79),NA())</f>
        <v>#N/A</v>
      </c>
      <c r="D79" s="7" t="e">
        <f>C79+(L79*Configuration!$B$1)</f>
        <v>#N/A</v>
      </c>
      <c r="E79" s="7" t="e">
        <f>C79-(L79*Configuration!$B$1)</f>
        <v>#N/A</v>
      </c>
      <c r="G79" s="3">
        <f>IF(Configuration!B$3,MEDIAN(B:B),NA())</f>
        <v>0.10475000000000001</v>
      </c>
      <c r="I79" s="3">
        <f>IF(ISBLANK('Run Chart Creator'!B82),"",IF(ISBLANK('Run Chart Creator'!C82),Calculation!I78,Calculation!I78+1))</f>
      </c>
      <c r="J79" s="7" t="e">
        <f t="shared" si="3"/>
        <v>#VALUE!</v>
      </c>
      <c r="K79" s="7" t="e">
        <f t="shared" si="4"/>
        <v>#VALUE!</v>
      </c>
      <c r="L79" s="7" t="e">
        <f t="shared" si="5"/>
        <v>#VALUE!</v>
      </c>
    </row>
    <row r="80" spans="1:12" ht="15">
      <c r="A80" s="2">
        <f>IF(ISBLANK('Run Chart Creator'!A83),"",'Run Chart Creator'!A83)</f>
      </c>
      <c r="B80" s="8">
        <f>IF(ISBLANK('Run Chart Creator'!B83),"",'Run Chart Creator'!B83)</f>
      </c>
      <c r="C80" s="7" t="e">
        <f>IF(Configuration!B$2,SUMIF(I:I,I80,B:B)/COUNTIF(I:I,I80),NA())</f>
        <v>#N/A</v>
      </c>
      <c r="D80" s="7" t="e">
        <f>C80+(L80*Configuration!$B$1)</f>
        <v>#N/A</v>
      </c>
      <c r="E80" s="7" t="e">
        <f>C80-(L80*Configuration!$B$1)</f>
        <v>#N/A</v>
      </c>
      <c r="G80" s="3">
        <f>IF(Configuration!B$3,MEDIAN(B:B),NA())</f>
        <v>0.10475000000000001</v>
      </c>
      <c r="I80" s="3">
        <f>IF(ISBLANK('Run Chart Creator'!B83),"",IF(ISBLANK('Run Chart Creator'!C83),Calculation!I79,Calculation!I79+1))</f>
      </c>
      <c r="J80" s="7" t="e">
        <f t="shared" si="3"/>
        <v>#VALUE!</v>
      </c>
      <c r="K80" s="7" t="e">
        <f t="shared" si="4"/>
        <v>#VALUE!</v>
      </c>
      <c r="L80" s="7" t="e">
        <f t="shared" si="5"/>
        <v>#VALUE!</v>
      </c>
    </row>
    <row r="81" spans="1:12" ht="15">
      <c r="A81" s="2">
        <f>IF(ISBLANK('Run Chart Creator'!A84),"",'Run Chart Creator'!A84)</f>
      </c>
      <c r="B81" s="8">
        <f>IF(ISBLANK('Run Chart Creator'!B84),"",'Run Chart Creator'!B84)</f>
      </c>
      <c r="C81" s="7" t="e">
        <f>IF(Configuration!B$2,SUMIF(I:I,I81,B:B)/COUNTIF(I:I,I81),NA())</f>
        <v>#N/A</v>
      </c>
      <c r="D81" s="7" t="e">
        <f>C81+(L81*Configuration!$B$1)</f>
        <v>#N/A</v>
      </c>
      <c r="E81" s="7" t="e">
        <f>C81-(L81*Configuration!$B$1)</f>
        <v>#N/A</v>
      </c>
      <c r="G81" s="3">
        <f>IF(Configuration!B$3,MEDIAN(B:B),NA())</f>
        <v>0.10475000000000001</v>
      </c>
      <c r="I81" s="3">
        <f>IF(ISBLANK('Run Chart Creator'!B84),"",IF(ISBLANK('Run Chart Creator'!C84),Calculation!I80,Calculation!I80+1))</f>
      </c>
      <c r="J81" s="7" t="e">
        <f t="shared" si="3"/>
        <v>#VALUE!</v>
      </c>
      <c r="K81" s="7" t="e">
        <f t="shared" si="4"/>
        <v>#VALUE!</v>
      </c>
      <c r="L81" s="7" t="e">
        <f t="shared" si="5"/>
        <v>#VALUE!</v>
      </c>
    </row>
    <row r="82" spans="1:12" ht="15">
      <c r="A82" s="2">
        <f>IF(ISBLANK('Run Chart Creator'!A85),"",'Run Chart Creator'!A85)</f>
      </c>
      <c r="B82" s="8">
        <f>IF(ISBLANK('Run Chart Creator'!B85),"",'Run Chart Creator'!B85)</f>
      </c>
      <c r="C82" s="7" t="e">
        <f>IF(Configuration!B$2,SUMIF(I:I,I82,B:B)/COUNTIF(I:I,I82),NA())</f>
        <v>#N/A</v>
      </c>
      <c r="D82" s="7" t="e">
        <f>C82+(L82*Configuration!$B$1)</f>
        <v>#N/A</v>
      </c>
      <c r="E82" s="7" t="e">
        <f>C82-(L82*Configuration!$B$1)</f>
        <v>#N/A</v>
      </c>
      <c r="G82" s="3">
        <f>IF(Configuration!B$3,MEDIAN(B:B),NA())</f>
        <v>0.10475000000000001</v>
      </c>
      <c r="I82" s="3">
        <f>IF(ISBLANK('Run Chart Creator'!B85),"",IF(ISBLANK('Run Chart Creator'!C85),Calculation!I81,Calculation!I81+1))</f>
      </c>
      <c r="J82" s="7" t="e">
        <f t="shared" si="3"/>
        <v>#VALUE!</v>
      </c>
      <c r="K82" s="7" t="e">
        <f t="shared" si="4"/>
        <v>#VALUE!</v>
      </c>
      <c r="L82" s="7" t="e">
        <f t="shared" si="5"/>
        <v>#VALUE!</v>
      </c>
    </row>
    <row r="83" spans="1:12" ht="15">
      <c r="A83" s="2">
        <f>IF(ISBLANK('Run Chart Creator'!A86),"",'Run Chart Creator'!A86)</f>
      </c>
      <c r="B83" s="8">
        <f>IF(ISBLANK('Run Chart Creator'!B86),"",'Run Chart Creator'!B86)</f>
      </c>
      <c r="C83" s="7" t="e">
        <f>IF(Configuration!B$2,SUMIF(I:I,I83,B:B)/COUNTIF(I:I,I83),NA())</f>
        <v>#N/A</v>
      </c>
      <c r="D83" s="7" t="e">
        <f>C83+(L83*Configuration!$B$1)</f>
        <v>#N/A</v>
      </c>
      <c r="E83" s="7" t="e">
        <f>C83-(L83*Configuration!$B$1)</f>
        <v>#N/A</v>
      </c>
      <c r="G83" s="3">
        <f>IF(Configuration!B$3,MEDIAN(B:B),NA())</f>
        <v>0.10475000000000001</v>
      </c>
      <c r="I83" s="3">
        <f>IF(ISBLANK('Run Chart Creator'!B86),"",IF(ISBLANK('Run Chart Creator'!C86),Calculation!I82,Calculation!I82+1))</f>
      </c>
      <c r="J83" s="7" t="e">
        <f t="shared" si="3"/>
        <v>#VALUE!</v>
      </c>
      <c r="K83" s="7" t="e">
        <f t="shared" si="4"/>
        <v>#VALUE!</v>
      </c>
      <c r="L83" s="7" t="e">
        <f t="shared" si="5"/>
        <v>#VALUE!</v>
      </c>
    </row>
    <row r="84" spans="1:12" ht="15">
      <c r="A84" s="2">
        <f>IF(ISBLANK('Run Chart Creator'!A87),"",'Run Chart Creator'!A87)</f>
      </c>
      <c r="B84" s="8">
        <f>IF(ISBLANK('Run Chart Creator'!B87),"",'Run Chart Creator'!B87)</f>
      </c>
      <c r="C84" s="7" t="e">
        <f>IF(Configuration!B$2,SUMIF(I:I,I84,B:B)/COUNTIF(I:I,I84),NA())</f>
        <v>#N/A</v>
      </c>
      <c r="D84" s="7" t="e">
        <f>C84+(L84*Configuration!$B$1)</f>
        <v>#N/A</v>
      </c>
      <c r="E84" s="7" t="e">
        <f>C84-(L84*Configuration!$B$1)</f>
        <v>#N/A</v>
      </c>
      <c r="G84" s="3">
        <f>IF(Configuration!B$3,MEDIAN(B:B),NA())</f>
        <v>0.10475000000000001</v>
      </c>
      <c r="I84" s="3">
        <f>IF(ISBLANK('Run Chart Creator'!B87),"",IF(ISBLANK('Run Chart Creator'!C87),Calculation!I83,Calculation!I83+1))</f>
      </c>
      <c r="J84" s="7" t="e">
        <f aca="true" t="shared" si="6" ref="J84:J147">POWER(B84-C84,2)</f>
        <v>#VALUE!</v>
      </c>
      <c r="K84" s="7" t="e">
        <f t="shared" si="4"/>
        <v>#VALUE!</v>
      </c>
      <c r="L84" s="7" t="e">
        <f t="shared" si="5"/>
        <v>#VALUE!</v>
      </c>
    </row>
    <row r="85" spans="1:12" ht="15">
      <c r="A85" s="2">
        <f>IF(ISBLANK('Run Chart Creator'!A88),"",'Run Chart Creator'!A88)</f>
      </c>
      <c r="B85" s="8">
        <f>IF(ISBLANK('Run Chart Creator'!B88),"",'Run Chart Creator'!B88)</f>
      </c>
      <c r="C85" s="7" t="e">
        <f>IF(Configuration!B$2,SUMIF(I:I,I85,B:B)/COUNTIF(I:I,I85),NA())</f>
        <v>#N/A</v>
      </c>
      <c r="D85" s="7" t="e">
        <f>C85+(L85*Configuration!$B$1)</f>
        <v>#N/A</v>
      </c>
      <c r="E85" s="7" t="e">
        <f>C85-(L85*Configuration!$B$1)</f>
        <v>#N/A</v>
      </c>
      <c r="G85" s="3">
        <f>IF(Configuration!B$3,MEDIAN(B:B),NA())</f>
        <v>0.10475000000000001</v>
      </c>
      <c r="I85" s="3">
        <f>IF(ISBLANK('Run Chart Creator'!B88),"",IF(ISBLANK('Run Chart Creator'!C88),Calculation!I84,Calculation!I84+1))</f>
      </c>
      <c r="J85" s="7" t="e">
        <f t="shared" si="6"/>
        <v>#VALUE!</v>
      </c>
      <c r="K85" s="7" t="e">
        <f t="shared" si="4"/>
        <v>#VALUE!</v>
      </c>
      <c r="L85" s="7" t="e">
        <f t="shared" si="5"/>
        <v>#VALUE!</v>
      </c>
    </row>
    <row r="86" spans="1:12" ht="15">
      <c r="A86" s="2">
        <f>IF(ISBLANK('Run Chart Creator'!A89),"",'Run Chart Creator'!A89)</f>
      </c>
      <c r="B86" s="8">
        <f>IF(ISBLANK('Run Chart Creator'!B89),"",'Run Chart Creator'!B89)</f>
      </c>
      <c r="C86" s="7" t="e">
        <f>IF(Configuration!B$2,SUMIF(I:I,I86,B:B)/COUNTIF(I:I,I86),NA())</f>
        <v>#N/A</v>
      </c>
      <c r="D86" s="7" t="e">
        <f>C86+(L86*Configuration!$B$1)</f>
        <v>#N/A</v>
      </c>
      <c r="E86" s="7" t="e">
        <f>C86-(L86*Configuration!$B$1)</f>
        <v>#N/A</v>
      </c>
      <c r="G86" s="3">
        <f>IF(Configuration!B$3,MEDIAN(B:B),NA())</f>
        <v>0.10475000000000001</v>
      </c>
      <c r="I86" s="3">
        <f>IF(ISBLANK('Run Chart Creator'!B89),"",IF(ISBLANK('Run Chart Creator'!C89),Calculation!I85,Calculation!I85+1))</f>
      </c>
      <c r="J86" s="7" t="e">
        <f t="shared" si="6"/>
        <v>#VALUE!</v>
      </c>
      <c r="K86" s="7" t="e">
        <f t="shared" si="4"/>
        <v>#VALUE!</v>
      </c>
      <c r="L86" s="7" t="e">
        <f t="shared" si="5"/>
        <v>#VALUE!</v>
      </c>
    </row>
    <row r="87" spans="1:12" ht="15">
      <c r="A87" s="2">
        <f>IF(ISBLANK('Run Chart Creator'!A90),"",'Run Chart Creator'!A90)</f>
      </c>
      <c r="B87" s="8">
        <f>IF(ISBLANK('Run Chart Creator'!B90),"",'Run Chart Creator'!B90)</f>
      </c>
      <c r="C87" s="7" t="e">
        <f>IF(Configuration!B$2,SUMIF(I:I,I87,B:B)/COUNTIF(I:I,I87),NA())</f>
        <v>#N/A</v>
      </c>
      <c r="D87" s="7" t="e">
        <f>C87+(L87*Configuration!$B$1)</f>
        <v>#N/A</v>
      </c>
      <c r="E87" s="7" t="e">
        <f>C87-(L87*Configuration!$B$1)</f>
        <v>#N/A</v>
      </c>
      <c r="G87" s="3">
        <f>IF(Configuration!B$3,MEDIAN(B:B),NA())</f>
        <v>0.10475000000000001</v>
      </c>
      <c r="I87" s="3">
        <f>IF(ISBLANK('Run Chart Creator'!B90),"",IF(ISBLANK('Run Chart Creator'!C90),Calculation!I86,Calculation!I86+1))</f>
      </c>
      <c r="J87" s="7" t="e">
        <f t="shared" si="6"/>
        <v>#VALUE!</v>
      </c>
      <c r="K87" s="7" t="e">
        <f t="shared" si="4"/>
        <v>#VALUE!</v>
      </c>
      <c r="L87" s="7" t="e">
        <f t="shared" si="5"/>
        <v>#VALUE!</v>
      </c>
    </row>
    <row r="88" spans="1:12" ht="15">
      <c r="A88" s="2">
        <f>IF(ISBLANK('Run Chart Creator'!A91),"",'Run Chart Creator'!A91)</f>
      </c>
      <c r="B88" s="8">
        <f>IF(ISBLANK('Run Chart Creator'!B91),"",'Run Chart Creator'!B91)</f>
      </c>
      <c r="C88" s="7" t="e">
        <f>IF(Configuration!B$2,SUMIF(I:I,I88,B:B)/COUNTIF(I:I,I88),NA())</f>
        <v>#N/A</v>
      </c>
      <c r="D88" s="7" t="e">
        <f>C88+(L88*Configuration!$B$1)</f>
        <v>#N/A</v>
      </c>
      <c r="E88" s="7" t="e">
        <f>C88-(L88*Configuration!$B$1)</f>
        <v>#N/A</v>
      </c>
      <c r="G88" s="3">
        <f>IF(Configuration!B$3,MEDIAN(B:B),NA())</f>
        <v>0.10475000000000001</v>
      </c>
      <c r="I88" s="3">
        <f>IF(ISBLANK('Run Chart Creator'!B91),"",IF(ISBLANK('Run Chart Creator'!C91),Calculation!I87,Calculation!I87+1))</f>
      </c>
      <c r="J88" s="7" t="e">
        <f t="shared" si="6"/>
        <v>#VALUE!</v>
      </c>
      <c r="K88" s="7" t="e">
        <f t="shared" si="4"/>
        <v>#VALUE!</v>
      </c>
      <c r="L88" s="7" t="e">
        <f t="shared" si="5"/>
        <v>#VALUE!</v>
      </c>
    </row>
    <row r="89" spans="1:12" ht="15">
      <c r="A89" s="2">
        <f>IF(ISBLANK('Run Chart Creator'!A92),"",'Run Chart Creator'!A92)</f>
      </c>
      <c r="B89" s="8">
        <f>IF(ISBLANK('Run Chart Creator'!B92),"",'Run Chart Creator'!B92)</f>
      </c>
      <c r="C89" s="7" t="e">
        <f>IF(Configuration!B$2,SUMIF(I:I,I89,B:B)/COUNTIF(I:I,I89),NA())</f>
        <v>#N/A</v>
      </c>
      <c r="D89" s="7" t="e">
        <f>C89+(L89*Configuration!$B$1)</f>
        <v>#N/A</v>
      </c>
      <c r="E89" s="7" t="e">
        <f>C89-(L89*Configuration!$B$1)</f>
        <v>#N/A</v>
      </c>
      <c r="G89" s="3">
        <f>IF(Configuration!B$3,MEDIAN(B:B),NA())</f>
        <v>0.10475000000000001</v>
      </c>
      <c r="I89" s="3">
        <f>IF(ISBLANK('Run Chart Creator'!B92),"",IF(ISBLANK('Run Chart Creator'!C92),Calculation!I88,Calculation!I88+1))</f>
      </c>
      <c r="J89" s="7" t="e">
        <f t="shared" si="6"/>
        <v>#VALUE!</v>
      </c>
      <c r="K89" s="7" t="e">
        <f t="shared" si="4"/>
        <v>#VALUE!</v>
      </c>
      <c r="L89" s="7" t="e">
        <f t="shared" si="5"/>
        <v>#VALUE!</v>
      </c>
    </row>
    <row r="90" spans="1:12" ht="15">
      <c r="A90" s="2">
        <f>IF(ISBLANK('Run Chart Creator'!A93),"",'Run Chart Creator'!A93)</f>
      </c>
      <c r="B90" s="8">
        <f>IF(ISBLANK('Run Chart Creator'!B93),"",'Run Chart Creator'!B93)</f>
      </c>
      <c r="C90" s="7" t="e">
        <f>IF(Configuration!B$2,SUMIF(I:I,I90,B:B)/COUNTIF(I:I,I90),NA())</f>
        <v>#N/A</v>
      </c>
      <c r="D90" s="7" t="e">
        <f>C90+(L90*Configuration!$B$1)</f>
        <v>#N/A</v>
      </c>
      <c r="E90" s="7" t="e">
        <f>C90-(L90*Configuration!$B$1)</f>
        <v>#N/A</v>
      </c>
      <c r="G90" s="3">
        <f>IF(Configuration!B$3,MEDIAN(B:B),NA())</f>
        <v>0.10475000000000001</v>
      </c>
      <c r="I90" s="3">
        <f>IF(ISBLANK('Run Chart Creator'!B93),"",IF(ISBLANK('Run Chart Creator'!C93),Calculation!I89,Calculation!I89+1))</f>
      </c>
      <c r="J90" s="7" t="e">
        <f t="shared" si="6"/>
        <v>#VALUE!</v>
      </c>
      <c r="K90" s="7" t="e">
        <f t="shared" si="4"/>
        <v>#VALUE!</v>
      </c>
      <c r="L90" s="7" t="e">
        <f t="shared" si="5"/>
        <v>#VALUE!</v>
      </c>
    </row>
    <row r="91" spans="1:12" ht="15">
      <c r="A91" s="2">
        <f>IF(ISBLANK('Run Chart Creator'!A94),"",'Run Chart Creator'!A94)</f>
      </c>
      <c r="B91" s="8">
        <f>IF(ISBLANK('Run Chart Creator'!B94),"",'Run Chart Creator'!B94)</f>
      </c>
      <c r="C91" s="7" t="e">
        <f>IF(Configuration!B$2,SUMIF(I:I,I91,B:B)/COUNTIF(I:I,I91),NA())</f>
        <v>#N/A</v>
      </c>
      <c r="D91" s="7" t="e">
        <f>C91+(L91*Configuration!$B$1)</f>
        <v>#N/A</v>
      </c>
      <c r="E91" s="7" t="e">
        <f>C91-(L91*Configuration!$B$1)</f>
        <v>#N/A</v>
      </c>
      <c r="G91" s="3">
        <f>IF(Configuration!B$3,MEDIAN(B:B),NA())</f>
        <v>0.10475000000000001</v>
      </c>
      <c r="I91" s="3">
        <f>IF(ISBLANK('Run Chart Creator'!B94),"",IF(ISBLANK('Run Chart Creator'!C94),Calculation!I90,Calculation!I90+1))</f>
      </c>
      <c r="J91" s="7" t="e">
        <f t="shared" si="6"/>
        <v>#VALUE!</v>
      </c>
      <c r="K91" s="7" t="e">
        <f t="shared" si="4"/>
        <v>#VALUE!</v>
      </c>
      <c r="L91" s="7" t="e">
        <f t="shared" si="5"/>
        <v>#VALUE!</v>
      </c>
    </row>
    <row r="92" spans="1:12" ht="15">
      <c r="A92" s="2">
        <f>IF(ISBLANK('Run Chart Creator'!A95),"",'Run Chart Creator'!A95)</f>
      </c>
      <c r="B92" s="8">
        <f>IF(ISBLANK('Run Chart Creator'!B95),"",'Run Chart Creator'!B95)</f>
      </c>
      <c r="C92" s="7" t="e">
        <f>IF(Configuration!B$2,SUMIF(I:I,I92,B:B)/COUNTIF(I:I,I92),NA())</f>
        <v>#N/A</v>
      </c>
      <c r="D92" s="7" t="e">
        <f>C92+(L92*Configuration!$B$1)</f>
        <v>#N/A</v>
      </c>
      <c r="E92" s="7" t="e">
        <f>C92-(L92*Configuration!$B$1)</f>
        <v>#N/A</v>
      </c>
      <c r="G92" s="3">
        <f>IF(Configuration!B$3,MEDIAN(B:B),NA())</f>
        <v>0.10475000000000001</v>
      </c>
      <c r="I92" s="3">
        <f>IF(ISBLANK('Run Chart Creator'!B95),"",IF(ISBLANK('Run Chart Creator'!C95),Calculation!I91,Calculation!I91+1))</f>
      </c>
      <c r="J92" s="7" t="e">
        <f t="shared" si="6"/>
        <v>#VALUE!</v>
      </c>
      <c r="K92" s="7" t="e">
        <f t="shared" si="4"/>
        <v>#VALUE!</v>
      </c>
      <c r="L92" s="7" t="e">
        <f t="shared" si="5"/>
        <v>#VALUE!</v>
      </c>
    </row>
    <row r="93" spans="1:12" ht="15">
      <c r="A93" s="2">
        <f>IF(ISBLANK('Run Chart Creator'!A96),"",'Run Chart Creator'!A96)</f>
      </c>
      <c r="B93" s="8">
        <f>IF(ISBLANK('Run Chart Creator'!B96),"",'Run Chart Creator'!B96)</f>
      </c>
      <c r="C93" s="7" t="e">
        <f>IF(Configuration!B$2,SUMIF(I:I,I93,B:B)/COUNTIF(I:I,I93),NA())</f>
        <v>#N/A</v>
      </c>
      <c r="D93" s="7" t="e">
        <f>C93+(L93*Configuration!$B$1)</f>
        <v>#N/A</v>
      </c>
      <c r="E93" s="7" t="e">
        <f>C93-(L93*Configuration!$B$1)</f>
        <v>#N/A</v>
      </c>
      <c r="G93" s="3">
        <f>IF(Configuration!B$3,MEDIAN(B:B),NA())</f>
        <v>0.10475000000000001</v>
      </c>
      <c r="I93" s="3">
        <f>IF(ISBLANK('Run Chart Creator'!B96),"",IF(ISBLANK('Run Chart Creator'!C96),Calculation!I92,Calculation!I92+1))</f>
      </c>
      <c r="J93" s="7" t="e">
        <f t="shared" si="6"/>
        <v>#VALUE!</v>
      </c>
      <c r="K93" s="7" t="e">
        <f t="shared" si="4"/>
        <v>#VALUE!</v>
      </c>
      <c r="L93" s="7" t="e">
        <f t="shared" si="5"/>
        <v>#VALUE!</v>
      </c>
    </row>
    <row r="94" spans="1:12" ht="15">
      <c r="A94" s="2">
        <f>IF(ISBLANK('Run Chart Creator'!A97),"",'Run Chart Creator'!A97)</f>
      </c>
      <c r="B94" s="8">
        <f>IF(ISBLANK('Run Chart Creator'!B97),"",'Run Chart Creator'!B97)</f>
      </c>
      <c r="C94" s="7" t="e">
        <f>IF(Configuration!B$2,SUMIF(I:I,I94,B:B)/COUNTIF(I:I,I94),NA())</f>
        <v>#N/A</v>
      </c>
      <c r="D94" s="7" t="e">
        <f>C94+(L94*Configuration!$B$1)</f>
        <v>#N/A</v>
      </c>
      <c r="E94" s="7" t="e">
        <f>C94-(L94*Configuration!$B$1)</f>
        <v>#N/A</v>
      </c>
      <c r="G94" s="3">
        <f>IF(Configuration!B$3,MEDIAN(B:B),NA())</f>
        <v>0.10475000000000001</v>
      </c>
      <c r="I94" s="3">
        <f>IF(ISBLANK('Run Chart Creator'!B97),"",IF(ISBLANK('Run Chart Creator'!C97),Calculation!I93,Calculation!I93+1))</f>
      </c>
      <c r="J94" s="7" t="e">
        <f t="shared" si="6"/>
        <v>#VALUE!</v>
      </c>
      <c r="K94" s="7" t="e">
        <f t="shared" si="4"/>
        <v>#VALUE!</v>
      </c>
      <c r="L94" s="7" t="e">
        <f t="shared" si="5"/>
        <v>#VALUE!</v>
      </c>
    </row>
    <row r="95" spans="1:12" ht="15">
      <c r="A95" s="2">
        <f>IF(ISBLANK('Run Chart Creator'!A98),"",'Run Chart Creator'!A98)</f>
      </c>
      <c r="B95" s="8">
        <f>IF(ISBLANK('Run Chart Creator'!B98),"",'Run Chart Creator'!B98)</f>
      </c>
      <c r="C95" s="7" t="e">
        <f>IF(Configuration!B$2,SUMIF(I:I,I95,B:B)/COUNTIF(I:I,I95),NA())</f>
        <v>#N/A</v>
      </c>
      <c r="D95" s="7" t="e">
        <f>C95+(L95*Configuration!$B$1)</f>
        <v>#N/A</v>
      </c>
      <c r="E95" s="7" t="e">
        <f>C95-(L95*Configuration!$B$1)</f>
        <v>#N/A</v>
      </c>
      <c r="G95" s="3">
        <f>IF(Configuration!B$3,MEDIAN(B:B),NA())</f>
        <v>0.10475000000000001</v>
      </c>
      <c r="I95" s="3">
        <f>IF(ISBLANK('Run Chart Creator'!B98),"",IF(ISBLANK('Run Chart Creator'!C98),Calculation!I94,Calculation!I94+1))</f>
      </c>
      <c r="J95" s="7" t="e">
        <f t="shared" si="6"/>
        <v>#VALUE!</v>
      </c>
      <c r="K95" s="7" t="e">
        <f t="shared" si="4"/>
        <v>#VALUE!</v>
      </c>
      <c r="L95" s="7" t="e">
        <f t="shared" si="5"/>
        <v>#VALUE!</v>
      </c>
    </row>
    <row r="96" spans="1:12" ht="15">
      <c r="A96" s="2">
        <f>IF(ISBLANK('Run Chart Creator'!A99),"",'Run Chart Creator'!A99)</f>
      </c>
      <c r="B96" s="8">
        <f>IF(ISBLANK('Run Chart Creator'!B99),"",'Run Chart Creator'!B99)</f>
      </c>
      <c r="C96" s="7" t="e">
        <f>IF(Configuration!B$2,SUMIF(I:I,I96,B:B)/COUNTIF(I:I,I96),NA())</f>
        <v>#N/A</v>
      </c>
      <c r="D96" s="7" t="e">
        <f>C96+(L96*Configuration!$B$1)</f>
        <v>#N/A</v>
      </c>
      <c r="E96" s="7" t="e">
        <f>C96-(L96*Configuration!$B$1)</f>
        <v>#N/A</v>
      </c>
      <c r="G96" s="3">
        <f>IF(Configuration!B$3,MEDIAN(B:B),NA())</f>
        <v>0.10475000000000001</v>
      </c>
      <c r="I96" s="3">
        <f>IF(ISBLANK('Run Chart Creator'!B99),"",IF(ISBLANK('Run Chart Creator'!C99),Calculation!I95,Calculation!I95+1))</f>
      </c>
      <c r="J96" s="7" t="e">
        <f t="shared" si="6"/>
        <v>#VALUE!</v>
      </c>
      <c r="K96" s="7" t="e">
        <f t="shared" si="4"/>
        <v>#VALUE!</v>
      </c>
      <c r="L96" s="7" t="e">
        <f t="shared" si="5"/>
        <v>#VALUE!</v>
      </c>
    </row>
    <row r="97" spans="1:12" ht="15">
      <c r="A97" s="2">
        <f>IF(ISBLANK('Run Chart Creator'!A100),"",'Run Chart Creator'!A100)</f>
      </c>
      <c r="B97" s="8">
        <f>IF(ISBLANK('Run Chart Creator'!B100),"",'Run Chart Creator'!B100)</f>
      </c>
      <c r="C97" s="7" t="e">
        <f>IF(Configuration!B$2,SUMIF(I:I,I97,B:B)/COUNTIF(I:I,I97),NA())</f>
        <v>#N/A</v>
      </c>
      <c r="D97" s="7" t="e">
        <f>C97+(L97*Configuration!$B$1)</f>
        <v>#N/A</v>
      </c>
      <c r="E97" s="7" t="e">
        <f>C97-(L97*Configuration!$B$1)</f>
        <v>#N/A</v>
      </c>
      <c r="G97" s="3">
        <f>IF(Configuration!B$3,MEDIAN(B:B),NA())</f>
        <v>0.10475000000000001</v>
      </c>
      <c r="I97" s="3">
        <f>IF(ISBLANK('Run Chart Creator'!B100),"",IF(ISBLANK('Run Chart Creator'!C100),Calculation!I96,Calculation!I96+1))</f>
      </c>
      <c r="J97" s="7" t="e">
        <f t="shared" si="6"/>
        <v>#VALUE!</v>
      </c>
      <c r="K97" s="7" t="e">
        <f t="shared" si="4"/>
        <v>#VALUE!</v>
      </c>
      <c r="L97" s="7" t="e">
        <f t="shared" si="5"/>
        <v>#VALUE!</v>
      </c>
    </row>
    <row r="98" spans="1:12" ht="15">
      <c r="A98" s="2">
        <f>IF(ISBLANK('Run Chart Creator'!A101),"",'Run Chart Creator'!A101)</f>
      </c>
      <c r="B98" s="8">
        <f>IF(ISBLANK('Run Chart Creator'!B101),"",'Run Chart Creator'!B101)</f>
      </c>
      <c r="C98" s="7" t="e">
        <f>IF(Configuration!B$2,SUMIF(I:I,I98,B:B)/COUNTIF(I:I,I98),NA())</f>
        <v>#N/A</v>
      </c>
      <c r="D98" s="7" t="e">
        <f>C98+(L98*Configuration!$B$1)</f>
        <v>#N/A</v>
      </c>
      <c r="E98" s="7" t="e">
        <f>C98-(L98*Configuration!$B$1)</f>
        <v>#N/A</v>
      </c>
      <c r="G98" s="3">
        <f>IF(Configuration!B$3,MEDIAN(B:B),NA())</f>
        <v>0.10475000000000001</v>
      </c>
      <c r="I98" s="3">
        <f>IF(ISBLANK('Run Chart Creator'!B101),"",IF(ISBLANK('Run Chart Creator'!C101),Calculation!I97,Calculation!I97+1))</f>
      </c>
      <c r="J98" s="7" t="e">
        <f t="shared" si="6"/>
        <v>#VALUE!</v>
      </c>
      <c r="K98" s="7" t="e">
        <f t="shared" si="4"/>
        <v>#VALUE!</v>
      </c>
      <c r="L98" s="7" t="e">
        <f t="shared" si="5"/>
        <v>#VALUE!</v>
      </c>
    </row>
    <row r="99" spans="1:12" ht="15">
      <c r="A99" s="2">
        <f>IF(ISBLANK('Run Chart Creator'!A102),"",'Run Chart Creator'!A102)</f>
      </c>
      <c r="B99" s="8">
        <f>IF(ISBLANK('Run Chart Creator'!B102),"",'Run Chart Creator'!B102)</f>
      </c>
      <c r="C99" s="7" t="e">
        <f>IF(Configuration!B$2,SUMIF(I:I,I99,B:B)/COUNTIF(I:I,I99),NA())</f>
        <v>#N/A</v>
      </c>
      <c r="D99" s="7" t="e">
        <f>C99+(L99*Configuration!$B$1)</f>
        <v>#N/A</v>
      </c>
      <c r="E99" s="7" t="e">
        <f>C99-(L99*Configuration!$B$1)</f>
        <v>#N/A</v>
      </c>
      <c r="G99" s="3">
        <f>IF(Configuration!B$3,MEDIAN(B:B),NA())</f>
        <v>0.10475000000000001</v>
      </c>
      <c r="I99" s="3">
        <f>IF(ISBLANK('Run Chart Creator'!B102),"",IF(ISBLANK('Run Chart Creator'!C102),Calculation!I98,Calculation!I98+1))</f>
      </c>
      <c r="J99" s="7" t="e">
        <f t="shared" si="6"/>
        <v>#VALUE!</v>
      </c>
      <c r="K99" s="7" t="e">
        <f t="shared" si="4"/>
        <v>#VALUE!</v>
      </c>
      <c r="L99" s="7" t="e">
        <f t="shared" si="5"/>
        <v>#VALUE!</v>
      </c>
    </row>
    <row r="100" spans="1:12" ht="15">
      <c r="A100" s="2">
        <f>IF(ISBLANK('Run Chart Creator'!A103),"",'Run Chart Creator'!A103)</f>
      </c>
      <c r="B100" s="8">
        <f>IF(ISBLANK('Run Chart Creator'!B103),"",'Run Chart Creator'!B103)</f>
      </c>
      <c r="C100" s="7" t="e">
        <f>IF(Configuration!B$2,SUMIF(I:I,I100,B:B)/COUNTIF(I:I,I100),NA())</f>
        <v>#N/A</v>
      </c>
      <c r="D100" s="7" t="e">
        <f>C100+(L100*Configuration!$B$1)</f>
        <v>#N/A</v>
      </c>
      <c r="E100" s="7" t="e">
        <f>C100-(L100*Configuration!$B$1)</f>
        <v>#N/A</v>
      </c>
      <c r="G100" s="3">
        <f>IF(Configuration!B$3,MEDIAN(B:B),NA())</f>
        <v>0.10475000000000001</v>
      </c>
      <c r="I100" s="3">
        <f>IF(ISBLANK('Run Chart Creator'!B103),"",IF(ISBLANK('Run Chart Creator'!C103),Calculation!I99,Calculation!I99+1))</f>
      </c>
      <c r="J100" s="7" t="e">
        <f t="shared" si="6"/>
        <v>#VALUE!</v>
      </c>
      <c r="K100" s="7" t="e">
        <f t="shared" si="4"/>
        <v>#VALUE!</v>
      </c>
      <c r="L100" s="7" t="e">
        <f t="shared" si="5"/>
        <v>#VALUE!</v>
      </c>
    </row>
    <row r="101" spans="1:12" ht="15">
      <c r="A101" s="2">
        <f>IF(ISBLANK('Run Chart Creator'!A104),"",'Run Chart Creator'!A104)</f>
      </c>
      <c r="B101" s="8">
        <f>IF(ISBLANK('Run Chart Creator'!B104),"",'Run Chart Creator'!B104)</f>
      </c>
      <c r="C101" s="7" t="e">
        <f>IF(Configuration!B$2,SUMIF(I:I,I101,B:B)/COUNTIF(I:I,I101),NA())</f>
        <v>#N/A</v>
      </c>
      <c r="D101" s="7" t="e">
        <f>C101+(L101*Configuration!$B$1)</f>
        <v>#N/A</v>
      </c>
      <c r="E101" s="7" t="e">
        <f>C101-(L101*Configuration!$B$1)</f>
        <v>#N/A</v>
      </c>
      <c r="G101" s="3">
        <f>IF(Configuration!B$3,MEDIAN(B:B),NA())</f>
        <v>0.10475000000000001</v>
      </c>
      <c r="I101" s="3">
        <f>IF(ISBLANK('Run Chart Creator'!B104),"",IF(ISBLANK('Run Chart Creator'!C104),Calculation!I100,Calculation!I100+1))</f>
      </c>
      <c r="J101" s="7" t="e">
        <f t="shared" si="6"/>
        <v>#VALUE!</v>
      </c>
      <c r="K101" s="7" t="e">
        <f t="shared" si="4"/>
        <v>#VALUE!</v>
      </c>
      <c r="L101" s="7" t="e">
        <f t="shared" si="5"/>
        <v>#VALUE!</v>
      </c>
    </row>
    <row r="102" spans="1:12" ht="15">
      <c r="A102" s="2">
        <f>IF(ISBLANK('Run Chart Creator'!A105),"",'Run Chart Creator'!A105)</f>
      </c>
      <c r="B102" s="8">
        <f>IF(ISBLANK('Run Chart Creator'!B105),"",'Run Chart Creator'!B105)</f>
      </c>
      <c r="C102" s="7" t="e">
        <f>IF(Configuration!B$2,SUMIF(I:I,I102,B:B)/COUNTIF(I:I,I102),NA())</f>
        <v>#N/A</v>
      </c>
      <c r="D102" s="7" t="e">
        <f>C102+(L102*Configuration!$B$1)</f>
        <v>#N/A</v>
      </c>
      <c r="E102" s="7" t="e">
        <f>C102-(L102*Configuration!$B$1)</f>
        <v>#N/A</v>
      </c>
      <c r="G102" s="3">
        <f>IF(Configuration!B$3,MEDIAN(B:B),NA())</f>
        <v>0.10475000000000001</v>
      </c>
      <c r="I102" s="3">
        <f>IF(ISBLANK('Run Chart Creator'!B105),"",IF(ISBLANK('Run Chart Creator'!C105),Calculation!I101,Calculation!I101+1))</f>
      </c>
      <c r="J102" s="7" t="e">
        <f t="shared" si="6"/>
        <v>#VALUE!</v>
      </c>
      <c r="K102" s="7" t="e">
        <f t="shared" si="4"/>
        <v>#VALUE!</v>
      </c>
      <c r="L102" s="7" t="e">
        <f t="shared" si="5"/>
        <v>#VALUE!</v>
      </c>
    </row>
    <row r="103" spans="1:12" ht="15">
      <c r="A103" s="2">
        <f>IF(ISBLANK('Run Chart Creator'!A106),"",'Run Chart Creator'!A106)</f>
      </c>
      <c r="B103" s="8">
        <f>IF(ISBLANK('Run Chart Creator'!B106),"",'Run Chart Creator'!B106)</f>
      </c>
      <c r="C103" s="7" t="e">
        <f>IF(Configuration!B$2,SUMIF(I:I,I103,B:B)/COUNTIF(I:I,I103),NA())</f>
        <v>#N/A</v>
      </c>
      <c r="D103" s="7" t="e">
        <f>C103+(L103*Configuration!$B$1)</f>
        <v>#N/A</v>
      </c>
      <c r="E103" s="7" t="e">
        <f>C103-(L103*Configuration!$B$1)</f>
        <v>#N/A</v>
      </c>
      <c r="G103" s="3">
        <f>IF(Configuration!B$3,MEDIAN(B:B),NA())</f>
        <v>0.10475000000000001</v>
      </c>
      <c r="I103" s="3">
        <f>IF(ISBLANK('Run Chart Creator'!B106),"",IF(ISBLANK('Run Chart Creator'!C106),Calculation!I102,Calculation!I102+1))</f>
      </c>
      <c r="J103" s="7" t="e">
        <f t="shared" si="6"/>
        <v>#VALUE!</v>
      </c>
      <c r="K103" s="7" t="e">
        <f t="shared" si="4"/>
        <v>#VALUE!</v>
      </c>
      <c r="L103" s="7" t="e">
        <f t="shared" si="5"/>
        <v>#VALUE!</v>
      </c>
    </row>
    <row r="104" spans="1:12" ht="15">
      <c r="A104" s="2">
        <f>IF(ISBLANK('Run Chart Creator'!A107),"",'Run Chart Creator'!A107)</f>
      </c>
      <c r="B104" s="8">
        <f>IF(ISBLANK('Run Chart Creator'!B107),"",'Run Chart Creator'!B107)</f>
      </c>
      <c r="C104" s="7" t="e">
        <f>IF(Configuration!B$2,SUMIF(I:I,I104,B:B)/COUNTIF(I:I,I104),NA())</f>
        <v>#N/A</v>
      </c>
      <c r="D104" s="7" t="e">
        <f>C104+(L104*Configuration!$B$1)</f>
        <v>#N/A</v>
      </c>
      <c r="E104" s="7" t="e">
        <f>C104-(L104*Configuration!$B$1)</f>
        <v>#N/A</v>
      </c>
      <c r="G104" s="3">
        <f>IF(Configuration!B$3,MEDIAN(B:B),NA())</f>
        <v>0.10475000000000001</v>
      </c>
      <c r="I104" s="3">
        <f>IF(ISBLANK('Run Chart Creator'!B107),"",IF(ISBLANK('Run Chart Creator'!C107),Calculation!I103,Calculation!I103+1))</f>
      </c>
      <c r="J104" s="7" t="e">
        <f t="shared" si="6"/>
        <v>#VALUE!</v>
      </c>
      <c r="K104" s="7" t="e">
        <f t="shared" si="4"/>
        <v>#VALUE!</v>
      </c>
      <c r="L104" s="7" t="e">
        <f t="shared" si="5"/>
        <v>#VALUE!</v>
      </c>
    </row>
    <row r="105" spans="1:12" ht="15">
      <c r="A105" s="2">
        <f>IF(ISBLANK('Run Chart Creator'!A108),"",'Run Chart Creator'!A108)</f>
      </c>
      <c r="B105" s="8">
        <f>IF(ISBLANK('Run Chart Creator'!B108),"",'Run Chart Creator'!B108)</f>
      </c>
      <c r="C105" s="7" t="e">
        <f>IF(Configuration!B$2,SUMIF(I:I,I105,B:B)/COUNTIF(I:I,I105),NA())</f>
        <v>#N/A</v>
      </c>
      <c r="D105" s="7" t="e">
        <f>C105+(L105*Configuration!$B$1)</f>
        <v>#N/A</v>
      </c>
      <c r="E105" s="7" t="e">
        <f>C105-(L105*Configuration!$B$1)</f>
        <v>#N/A</v>
      </c>
      <c r="G105" s="3">
        <f>IF(Configuration!B$3,MEDIAN(B:B),NA())</f>
        <v>0.10475000000000001</v>
      </c>
      <c r="I105" s="3">
        <f>IF(ISBLANK('Run Chart Creator'!B108),"",IF(ISBLANK('Run Chart Creator'!C108),Calculation!I104,Calculation!I104+1))</f>
      </c>
      <c r="J105" s="7" t="e">
        <f t="shared" si="6"/>
        <v>#VALUE!</v>
      </c>
      <c r="K105" s="7" t="e">
        <f t="shared" si="4"/>
        <v>#VALUE!</v>
      </c>
      <c r="L105" s="7" t="e">
        <f t="shared" si="5"/>
        <v>#VALUE!</v>
      </c>
    </row>
    <row r="106" spans="1:12" ht="15">
      <c r="A106" s="2">
        <f>IF(ISBLANK('Run Chart Creator'!A109),"",'Run Chart Creator'!A109)</f>
      </c>
      <c r="B106" s="8">
        <f>IF(ISBLANK('Run Chart Creator'!B109),"",'Run Chart Creator'!B109)</f>
      </c>
      <c r="C106" s="7" t="e">
        <f>IF(Configuration!B$2,SUMIF(I:I,I106,B:B)/COUNTIF(I:I,I106),NA())</f>
        <v>#N/A</v>
      </c>
      <c r="D106" s="7" t="e">
        <f>C106+(L106*Configuration!$B$1)</f>
        <v>#N/A</v>
      </c>
      <c r="E106" s="7" t="e">
        <f>C106-(L106*Configuration!$B$1)</f>
        <v>#N/A</v>
      </c>
      <c r="G106" s="3">
        <f>IF(Configuration!B$3,MEDIAN(B:B),NA())</f>
        <v>0.10475000000000001</v>
      </c>
      <c r="I106" s="3">
        <f>IF(ISBLANK('Run Chart Creator'!B109),"",IF(ISBLANK('Run Chart Creator'!C109),Calculation!I105,Calculation!I105+1))</f>
      </c>
      <c r="J106" s="7" t="e">
        <f t="shared" si="6"/>
        <v>#VALUE!</v>
      </c>
      <c r="K106" s="7" t="e">
        <f t="shared" si="4"/>
        <v>#VALUE!</v>
      </c>
      <c r="L106" s="7" t="e">
        <f t="shared" si="5"/>
        <v>#VALUE!</v>
      </c>
    </row>
    <row r="107" spans="1:12" ht="15">
      <c r="A107" s="2">
        <f>IF(ISBLANK('Run Chart Creator'!A110),"",'Run Chart Creator'!A110)</f>
      </c>
      <c r="B107" s="8">
        <f>IF(ISBLANK('Run Chart Creator'!B110),"",'Run Chart Creator'!B110)</f>
      </c>
      <c r="C107" s="7" t="e">
        <f>IF(Configuration!B$2,SUMIF(I:I,I107,B:B)/COUNTIF(I:I,I107),NA())</f>
        <v>#N/A</v>
      </c>
      <c r="D107" s="7" t="e">
        <f>C107+(L107*Configuration!$B$1)</f>
        <v>#N/A</v>
      </c>
      <c r="E107" s="7" t="e">
        <f>C107-(L107*Configuration!$B$1)</f>
        <v>#N/A</v>
      </c>
      <c r="G107" s="3">
        <f>IF(Configuration!B$3,MEDIAN(B:B),NA())</f>
        <v>0.10475000000000001</v>
      </c>
      <c r="I107" s="3">
        <f>IF(ISBLANK('Run Chart Creator'!B110),"",IF(ISBLANK('Run Chart Creator'!C110),Calculation!I106,Calculation!I106+1))</f>
      </c>
      <c r="J107" s="7" t="e">
        <f t="shared" si="6"/>
        <v>#VALUE!</v>
      </c>
      <c r="K107" s="7" t="e">
        <f t="shared" si="4"/>
        <v>#VALUE!</v>
      </c>
      <c r="L107" s="7" t="e">
        <f t="shared" si="5"/>
        <v>#VALUE!</v>
      </c>
    </row>
    <row r="108" spans="1:12" ht="15">
      <c r="A108" s="2">
        <f>IF(ISBLANK('Run Chart Creator'!A111),"",'Run Chart Creator'!A111)</f>
      </c>
      <c r="B108" s="8">
        <f>IF(ISBLANK('Run Chart Creator'!B111),"",'Run Chart Creator'!B111)</f>
      </c>
      <c r="C108" s="7" t="e">
        <f>IF(Configuration!B$2,SUMIF(I:I,I108,B:B)/COUNTIF(I:I,I108),NA())</f>
        <v>#N/A</v>
      </c>
      <c r="D108" s="7" t="e">
        <f>C108+(L108*Configuration!$B$1)</f>
        <v>#N/A</v>
      </c>
      <c r="E108" s="7" t="e">
        <f>C108-(L108*Configuration!$B$1)</f>
        <v>#N/A</v>
      </c>
      <c r="G108" s="3">
        <f>IF(Configuration!B$3,MEDIAN(B:B),NA())</f>
        <v>0.10475000000000001</v>
      </c>
      <c r="I108" s="3">
        <f>IF(ISBLANK('Run Chart Creator'!B111),"",IF(ISBLANK('Run Chart Creator'!C111),Calculation!I107,Calculation!I107+1))</f>
      </c>
      <c r="J108" s="7" t="e">
        <f t="shared" si="6"/>
        <v>#VALUE!</v>
      </c>
      <c r="K108" s="7" t="e">
        <f t="shared" si="4"/>
        <v>#VALUE!</v>
      </c>
      <c r="L108" s="7" t="e">
        <f t="shared" si="5"/>
        <v>#VALUE!</v>
      </c>
    </row>
    <row r="109" spans="1:12" ht="15">
      <c r="A109" s="2">
        <f>IF(ISBLANK('Run Chart Creator'!A112),"",'Run Chart Creator'!A112)</f>
      </c>
      <c r="B109" s="8">
        <f>IF(ISBLANK('Run Chart Creator'!B112),"",'Run Chart Creator'!B112)</f>
      </c>
      <c r="C109" s="7" t="e">
        <f>IF(Configuration!B$2,SUMIF(I:I,I109,B:B)/COUNTIF(I:I,I109),NA())</f>
        <v>#N/A</v>
      </c>
      <c r="D109" s="7" t="e">
        <f>C109+(L109*Configuration!$B$1)</f>
        <v>#N/A</v>
      </c>
      <c r="E109" s="7" t="e">
        <f>C109-(L109*Configuration!$B$1)</f>
        <v>#N/A</v>
      </c>
      <c r="G109" s="3">
        <f>IF(Configuration!B$3,MEDIAN(B:B),NA())</f>
        <v>0.10475000000000001</v>
      </c>
      <c r="I109" s="3">
        <f>IF(ISBLANK('Run Chart Creator'!B112),"",IF(ISBLANK('Run Chart Creator'!C112),Calculation!I108,Calculation!I108+1))</f>
      </c>
      <c r="J109" s="7" t="e">
        <f t="shared" si="6"/>
        <v>#VALUE!</v>
      </c>
      <c r="K109" s="7" t="e">
        <f t="shared" si="4"/>
        <v>#VALUE!</v>
      </c>
      <c r="L109" s="7" t="e">
        <f t="shared" si="5"/>
        <v>#VALUE!</v>
      </c>
    </row>
    <row r="110" spans="1:12" ht="15">
      <c r="A110" s="2">
        <f>IF(ISBLANK('Run Chart Creator'!A113),"",'Run Chart Creator'!A113)</f>
      </c>
      <c r="B110" s="8">
        <f>IF(ISBLANK('Run Chart Creator'!B113),"",'Run Chart Creator'!B113)</f>
      </c>
      <c r="C110" s="7" t="e">
        <f>IF(Configuration!B$2,SUMIF(I:I,I110,B:B)/COUNTIF(I:I,I110),NA())</f>
        <v>#N/A</v>
      </c>
      <c r="D110" s="7" t="e">
        <f>C110+(L110*Configuration!$B$1)</f>
        <v>#N/A</v>
      </c>
      <c r="E110" s="7" t="e">
        <f>C110-(L110*Configuration!$B$1)</f>
        <v>#N/A</v>
      </c>
      <c r="G110" s="3">
        <f>IF(Configuration!B$3,MEDIAN(B:B),NA())</f>
        <v>0.10475000000000001</v>
      </c>
      <c r="I110" s="3">
        <f>IF(ISBLANK('Run Chart Creator'!B113),"",IF(ISBLANK('Run Chart Creator'!C113),Calculation!I109,Calculation!I109+1))</f>
      </c>
      <c r="J110" s="7" t="e">
        <f t="shared" si="6"/>
        <v>#VALUE!</v>
      </c>
      <c r="K110" s="7" t="e">
        <f t="shared" si="4"/>
        <v>#VALUE!</v>
      </c>
      <c r="L110" s="7" t="e">
        <f t="shared" si="5"/>
        <v>#VALUE!</v>
      </c>
    </row>
    <row r="111" spans="1:12" ht="15">
      <c r="A111" s="2">
        <f>IF(ISBLANK('Run Chart Creator'!A114),"",'Run Chart Creator'!A114)</f>
      </c>
      <c r="B111" s="8">
        <f>IF(ISBLANK('Run Chart Creator'!B114),"",'Run Chart Creator'!B114)</f>
      </c>
      <c r="C111" s="7" t="e">
        <f>IF(Configuration!B$2,SUMIF(I:I,I111,B:B)/COUNTIF(I:I,I111),NA())</f>
        <v>#N/A</v>
      </c>
      <c r="D111" s="7" t="e">
        <f>C111+(L111*Configuration!$B$1)</f>
        <v>#N/A</v>
      </c>
      <c r="E111" s="7" t="e">
        <f>C111-(L111*Configuration!$B$1)</f>
        <v>#N/A</v>
      </c>
      <c r="G111" s="3">
        <f>IF(Configuration!B$3,MEDIAN(B:B),NA())</f>
        <v>0.10475000000000001</v>
      </c>
      <c r="I111" s="3">
        <f>IF(ISBLANK('Run Chart Creator'!B114),"",IF(ISBLANK('Run Chart Creator'!C114),Calculation!I110,Calculation!I110+1))</f>
      </c>
      <c r="J111" s="7" t="e">
        <f t="shared" si="6"/>
        <v>#VALUE!</v>
      </c>
      <c r="K111" s="7" t="e">
        <f t="shared" si="4"/>
        <v>#VALUE!</v>
      </c>
      <c r="L111" s="7" t="e">
        <f t="shared" si="5"/>
        <v>#VALUE!</v>
      </c>
    </row>
    <row r="112" spans="1:12" ht="15">
      <c r="A112" s="2">
        <f>IF(ISBLANK('Run Chart Creator'!A115),"",'Run Chart Creator'!A115)</f>
      </c>
      <c r="B112" s="8">
        <f>IF(ISBLANK('Run Chart Creator'!B115),"",'Run Chart Creator'!B115)</f>
      </c>
      <c r="C112" s="7" t="e">
        <f>IF(Configuration!B$2,SUMIF(I:I,I112,B:B)/COUNTIF(I:I,I112),NA())</f>
        <v>#N/A</v>
      </c>
      <c r="D112" s="7" t="e">
        <f>C112+(L112*Configuration!$B$1)</f>
        <v>#N/A</v>
      </c>
      <c r="E112" s="7" t="e">
        <f>C112-(L112*Configuration!$B$1)</f>
        <v>#N/A</v>
      </c>
      <c r="G112" s="3">
        <f>IF(Configuration!B$3,MEDIAN(B:B),NA())</f>
        <v>0.10475000000000001</v>
      </c>
      <c r="I112" s="3">
        <f>IF(ISBLANK('Run Chart Creator'!B115),"",IF(ISBLANK('Run Chart Creator'!C115),Calculation!I111,Calculation!I111+1))</f>
      </c>
      <c r="J112" s="7" t="e">
        <f t="shared" si="6"/>
        <v>#VALUE!</v>
      </c>
      <c r="K112" s="7" t="e">
        <f t="shared" si="4"/>
        <v>#VALUE!</v>
      </c>
      <c r="L112" s="7" t="e">
        <f t="shared" si="5"/>
        <v>#VALUE!</v>
      </c>
    </row>
    <row r="113" spans="1:12" ht="15">
      <c r="A113" s="2">
        <f>IF(ISBLANK('Run Chart Creator'!A116),"",'Run Chart Creator'!A116)</f>
      </c>
      <c r="B113" s="8">
        <f>IF(ISBLANK('Run Chart Creator'!B116),"",'Run Chart Creator'!B116)</f>
      </c>
      <c r="C113" s="7" t="e">
        <f>IF(Configuration!B$2,SUMIF(I:I,I113,B:B)/COUNTIF(I:I,I113),NA())</f>
        <v>#N/A</v>
      </c>
      <c r="D113" s="7" t="e">
        <f>C113+(L113*Configuration!$B$1)</f>
        <v>#N/A</v>
      </c>
      <c r="E113" s="7" t="e">
        <f>C113-(L113*Configuration!$B$1)</f>
        <v>#N/A</v>
      </c>
      <c r="G113" s="3">
        <f>IF(Configuration!B$3,MEDIAN(B:B),NA())</f>
        <v>0.10475000000000001</v>
      </c>
      <c r="I113" s="3">
        <f>IF(ISBLANK('Run Chart Creator'!B116),"",IF(ISBLANK('Run Chart Creator'!C116),Calculation!I112,Calculation!I112+1))</f>
      </c>
      <c r="J113" s="7" t="e">
        <f t="shared" si="6"/>
        <v>#VALUE!</v>
      </c>
      <c r="K113" s="7" t="e">
        <f t="shared" si="4"/>
        <v>#VALUE!</v>
      </c>
      <c r="L113" s="7" t="e">
        <f t="shared" si="5"/>
        <v>#VALUE!</v>
      </c>
    </row>
    <row r="114" spans="1:12" ht="15">
      <c r="A114" s="2">
        <f>IF(ISBLANK('Run Chart Creator'!A117),"",'Run Chart Creator'!A117)</f>
      </c>
      <c r="B114" s="8">
        <f>IF(ISBLANK('Run Chart Creator'!B117),"",'Run Chart Creator'!B117)</f>
      </c>
      <c r="C114" s="7" t="e">
        <f>IF(Configuration!B$2,SUMIF(I:I,I114,B:B)/COUNTIF(I:I,I114),NA())</f>
        <v>#N/A</v>
      </c>
      <c r="D114" s="7" t="e">
        <f>C114+(L114*Configuration!$B$1)</f>
        <v>#N/A</v>
      </c>
      <c r="E114" s="7" t="e">
        <f>C114-(L114*Configuration!$B$1)</f>
        <v>#N/A</v>
      </c>
      <c r="G114" s="3">
        <f>IF(Configuration!B$3,MEDIAN(B:B),NA())</f>
        <v>0.10475000000000001</v>
      </c>
      <c r="I114" s="3">
        <f>IF(ISBLANK('Run Chart Creator'!B117),"",IF(ISBLANK('Run Chart Creator'!C117),Calculation!I113,Calculation!I113+1))</f>
      </c>
      <c r="J114" s="7" t="e">
        <f t="shared" si="6"/>
        <v>#VALUE!</v>
      </c>
      <c r="K114" s="7" t="e">
        <f t="shared" si="4"/>
        <v>#VALUE!</v>
      </c>
      <c r="L114" s="7" t="e">
        <f t="shared" si="5"/>
        <v>#VALUE!</v>
      </c>
    </row>
    <row r="115" spans="1:12" ht="15">
      <c r="A115" s="2">
        <f>IF(ISBLANK('Run Chart Creator'!A118),"",'Run Chart Creator'!A118)</f>
      </c>
      <c r="B115" s="8">
        <f>IF(ISBLANK('Run Chart Creator'!B118),"",'Run Chart Creator'!B118)</f>
      </c>
      <c r="C115" s="7" t="e">
        <f>IF(Configuration!B$2,SUMIF(I:I,I115,B:B)/COUNTIF(I:I,I115),NA())</f>
        <v>#N/A</v>
      </c>
      <c r="D115" s="7" t="e">
        <f>C115+(L115*Configuration!$B$1)</f>
        <v>#N/A</v>
      </c>
      <c r="E115" s="7" t="e">
        <f>C115-(L115*Configuration!$B$1)</f>
        <v>#N/A</v>
      </c>
      <c r="G115" s="3">
        <f>IF(Configuration!B$3,MEDIAN(B:B),NA())</f>
        <v>0.10475000000000001</v>
      </c>
      <c r="I115" s="3">
        <f>IF(ISBLANK('Run Chart Creator'!B118),"",IF(ISBLANK('Run Chart Creator'!C118),Calculation!I114,Calculation!I114+1))</f>
      </c>
      <c r="J115" s="7" t="e">
        <f t="shared" si="6"/>
        <v>#VALUE!</v>
      </c>
      <c r="K115" s="7" t="e">
        <f t="shared" si="4"/>
        <v>#VALUE!</v>
      </c>
      <c r="L115" s="7" t="e">
        <f t="shared" si="5"/>
        <v>#VALUE!</v>
      </c>
    </row>
    <row r="116" spans="1:12" ht="15">
      <c r="A116" s="2">
        <f>IF(ISBLANK('Run Chart Creator'!A119),"",'Run Chart Creator'!A119)</f>
      </c>
      <c r="B116" s="8">
        <f>IF(ISBLANK('Run Chart Creator'!B119),"",'Run Chart Creator'!B119)</f>
      </c>
      <c r="C116" s="7" t="e">
        <f>IF(Configuration!B$2,SUMIF(I:I,I116,B:B)/COUNTIF(I:I,I116),NA())</f>
        <v>#N/A</v>
      </c>
      <c r="D116" s="7" t="e">
        <f>C116+(L116*Configuration!$B$1)</f>
        <v>#N/A</v>
      </c>
      <c r="E116" s="7" t="e">
        <f>C116-(L116*Configuration!$B$1)</f>
        <v>#N/A</v>
      </c>
      <c r="G116" s="3">
        <f>IF(Configuration!B$3,MEDIAN(B:B),NA())</f>
        <v>0.10475000000000001</v>
      </c>
      <c r="I116" s="3">
        <f>IF(ISBLANK('Run Chart Creator'!B119),"",IF(ISBLANK('Run Chart Creator'!C119),Calculation!I115,Calculation!I115+1))</f>
      </c>
      <c r="J116" s="7" t="e">
        <f t="shared" si="6"/>
        <v>#VALUE!</v>
      </c>
      <c r="K116" s="7" t="e">
        <f t="shared" si="4"/>
        <v>#VALUE!</v>
      </c>
      <c r="L116" s="7" t="e">
        <f t="shared" si="5"/>
        <v>#VALUE!</v>
      </c>
    </row>
    <row r="117" spans="1:12" ht="15">
      <c r="A117" s="2">
        <f>IF(ISBLANK('Run Chart Creator'!A120),"",'Run Chart Creator'!A120)</f>
      </c>
      <c r="B117" s="8">
        <f>IF(ISBLANK('Run Chart Creator'!B120),"",'Run Chart Creator'!B120)</f>
      </c>
      <c r="C117" s="7" t="e">
        <f>IF(Configuration!B$2,SUMIF(I:I,I117,B:B)/COUNTIF(I:I,I117),NA())</f>
        <v>#N/A</v>
      </c>
      <c r="D117" s="7" t="e">
        <f>C117+(L117*Configuration!$B$1)</f>
        <v>#N/A</v>
      </c>
      <c r="E117" s="7" t="e">
        <f>C117-(L117*Configuration!$B$1)</f>
        <v>#N/A</v>
      </c>
      <c r="G117" s="3">
        <f>IF(Configuration!B$3,MEDIAN(B:B),NA())</f>
        <v>0.10475000000000001</v>
      </c>
      <c r="I117" s="3">
        <f>IF(ISBLANK('Run Chart Creator'!B120),"",IF(ISBLANK('Run Chart Creator'!C120),Calculation!I116,Calculation!I116+1))</f>
      </c>
      <c r="J117" s="7" t="e">
        <f t="shared" si="6"/>
        <v>#VALUE!</v>
      </c>
      <c r="K117" s="7" t="e">
        <f t="shared" si="4"/>
        <v>#VALUE!</v>
      </c>
      <c r="L117" s="7" t="e">
        <f t="shared" si="5"/>
        <v>#VALUE!</v>
      </c>
    </row>
    <row r="118" spans="1:12" ht="15">
      <c r="A118" s="2">
        <f>IF(ISBLANK('Run Chart Creator'!A121),"",'Run Chart Creator'!A121)</f>
      </c>
      <c r="B118" s="8">
        <f>IF(ISBLANK('Run Chart Creator'!B121),"",'Run Chart Creator'!B121)</f>
      </c>
      <c r="C118" s="7" t="e">
        <f>IF(Configuration!B$2,SUMIF(I:I,I118,B:B)/COUNTIF(I:I,I118),NA())</f>
        <v>#N/A</v>
      </c>
      <c r="D118" s="7" t="e">
        <f>C118+(L118*Configuration!$B$1)</f>
        <v>#N/A</v>
      </c>
      <c r="E118" s="7" t="e">
        <f>C118-(L118*Configuration!$B$1)</f>
        <v>#N/A</v>
      </c>
      <c r="G118" s="3">
        <f>IF(Configuration!B$3,MEDIAN(B:B),NA())</f>
        <v>0.10475000000000001</v>
      </c>
      <c r="I118" s="3">
        <f>IF(ISBLANK('Run Chart Creator'!B121),"",IF(ISBLANK('Run Chart Creator'!C121),Calculation!I117,Calculation!I117+1))</f>
      </c>
      <c r="J118" s="7" t="e">
        <f t="shared" si="6"/>
        <v>#VALUE!</v>
      </c>
      <c r="K118" s="7" t="e">
        <f t="shared" si="4"/>
        <v>#VALUE!</v>
      </c>
      <c r="L118" s="7" t="e">
        <f t="shared" si="5"/>
        <v>#VALUE!</v>
      </c>
    </row>
    <row r="119" spans="1:12" ht="15">
      <c r="A119" s="2">
        <f>IF(ISBLANK('Run Chart Creator'!A122),"",'Run Chart Creator'!A122)</f>
      </c>
      <c r="B119" s="8">
        <f>IF(ISBLANK('Run Chart Creator'!B122),"",'Run Chart Creator'!B122)</f>
      </c>
      <c r="C119" s="7" t="e">
        <f>IF(Configuration!B$2,SUMIF(I:I,I119,B:B)/COUNTIF(I:I,I119),NA())</f>
        <v>#N/A</v>
      </c>
      <c r="D119" s="7" t="e">
        <f>C119+(L119*Configuration!$B$1)</f>
        <v>#N/A</v>
      </c>
      <c r="E119" s="7" t="e">
        <f>C119-(L119*Configuration!$B$1)</f>
        <v>#N/A</v>
      </c>
      <c r="G119" s="3">
        <f>IF(Configuration!B$3,MEDIAN(B:B),NA())</f>
        <v>0.10475000000000001</v>
      </c>
      <c r="I119" s="3">
        <f>IF(ISBLANK('Run Chart Creator'!B122),"",IF(ISBLANK('Run Chart Creator'!C122),Calculation!I118,Calculation!I118+1))</f>
      </c>
      <c r="J119" s="7" t="e">
        <f t="shared" si="6"/>
        <v>#VALUE!</v>
      </c>
      <c r="K119" s="7" t="e">
        <f t="shared" si="4"/>
        <v>#VALUE!</v>
      </c>
      <c r="L119" s="7" t="e">
        <f t="shared" si="5"/>
        <v>#VALUE!</v>
      </c>
    </row>
    <row r="120" spans="1:12" ht="15">
      <c r="A120" s="2">
        <f>IF(ISBLANK('Run Chart Creator'!A123),"",'Run Chart Creator'!A123)</f>
      </c>
      <c r="B120" s="8">
        <f>IF(ISBLANK('Run Chart Creator'!B123),"",'Run Chart Creator'!B123)</f>
      </c>
      <c r="C120" s="7" t="e">
        <f>IF(Configuration!B$2,SUMIF(I:I,I120,B:B)/COUNTIF(I:I,I120),NA())</f>
        <v>#N/A</v>
      </c>
      <c r="D120" s="7" t="e">
        <f>C120+(L120*Configuration!$B$1)</f>
        <v>#N/A</v>
      </c>
      <c r="E120" s="7" t="e">
        <f>C120-(L120*Configuration!$B$1)</f>
        <v>#N/A</v>
      </c>
      <c r="G120" s="3">
        <f>IF(Configuration!B$3,MEDIAN(B:B),NA())</f>
        <v>0.10475000000000001</v>
      </c>
      <c r="I120" s="3">
        <f>IF(ISBLANK('Run Chart Creator'!B123),"",IF(ISBLANK('Run Chart Creator'!C123),Calculation!I119,Calculation!I119+1))</f>
      </c>
      <c r="J120" s="7" t="e">
        <f t="shared" si="6"/>
        <v>#VALUE!</v>
      </c>
      <c r="K120" s="7" t="e">
        <f t="shared" si="4"/>
        <v>#VALUE!</v>
      </c>
      <c r="L120" s="7" t="e">
        <f t="shared" si="5"/>
        <v>#VALUE!</v>
      </c>
    </row>
    <row r="121" spans="1:12" ht="15">
      <c r="A121" s="2">
        <f>IF(ISBLANK('Run Chart Creator'!A124),"",'Run Chart Creator'!A124)</f>
      </c>
      <c r="B121" s="8">
        <f>IF(ISBLANK('Run Chart Creator'!B124),"",'Run Chart Creator'!B124)</f>
      </c>
      <c r="C121" s="7" t="e">
        <f>IF(Configuration!B$2,SUMIF(I:I,I121,B:B)/COUNTIF(I:I,I121),NA())</f>
        <v>#N/A</v>
      </c>
      <c r="D121" s="7" t="e">
        <f>C121+(L121*Configuration!$B$1)</f>
        <v>#N/A</v>
      </c>
      <c r="E121" s="7" t="e">
        <f>C121-(L121*Configuration!$B$1)</f>
        <v>#N/A</v>
      </c>
      <c r="G121" s="3">
        <f>IF(Configuration!B$3,MEDIAN(B:B),NA())</f>
        <v>0.10475000000000001</v>
      </c>
      <c r="I121" s="3">
        <f>IF(ISBLANK('Run Chart Creator'!B124),"",IF(ISBLANK('Run Chart Creator'!C124),Calculation!I120,Calculation!I120+1))</f>
      </c>
      <c r="J121" s="7" t="e">
        <f t="shared" si="6"/>
        <v>#VALUE!</v>
      </c>
      <c r="K121" s="7" t="e">
        <f t="shared" si="4"/>
        <v>#VALUE!</v>
      </c>
      <c r="L121" s="7" t="e">
        <f t="shared" si="5"/>
        <v>#VALUE!</v>
      </c>
    </row>
    <row r="122" spans="1:12" ht="15">
      <c r="A122" s="2">
        <f>IF(ISBLANK('Run Chart Creator'!A125),"",'Run Chart Creator'!A125)</f>
      </c>
      <c r="B122" s="8">
        <f>IF(ISBLANK('Run Chart Creator'!B125),"",'Run Chart Creator'!B125)</f>
      </c>
      <c r="C122" s="7" t="e">
        <f>IF(Configuration!B$2,SUMIF(I:I,I122,B:B)/COUNTIF(I:I,I122),NA())</f>
        <v>#N/A</v>
      </c>
      <c r="D122" s="7" t="e">
        <f>C122+(L122*Configuration!$B$1)</f>
        <v>#N/A</v>
      </c>
      <c r="E122" s="7" t="e">
        <f>C122-(L122*Configuration!$B$1)</f>
        <v>#N/A</v>
      </c>
      <c r="G122" s="3">
        <f>IF(Configuration!B$3,MEDIAN(B:B),NA())</f>
        <v>0.10475000000000001</v>
      </c>
      <c r="I122" s="3">
        <f>IF(ISBLANK('Run Chart Creator'!B125),"",IF(ISBLANK('Run Chart Creator'!C125),Calculation!I121,Calculation!I121+1))</f>
      </c>
      <c r="J122" s="7" t="e">
        <f t="shared" si="6"/>
        <v>#VALUE!</v>
      </c>
      <c r="K122" s="7" t="e">
        <f t="shared" si="4"/>
        <v>#VALUE!</v>
      </c>
      <c r="L122" s="7" t="e">
        <f t="shared" si="5"/>
        <v>#VALUE!</v>
      </c>
    </row>
    <row r="123" spans="1:12" ht="15">
      <c r="A123" s="2">
        <f>IF(ISBLANK('Run Chart Creator'!A126),"",'Run Chart Creator'!A126)</f>
      </c>
      <c r="B123" s="8">
        <f>IF(ISBLANK('Run Chart Creator'!B126),"",'Run Chart Creator'!B126)</f>
      </c>
      <c r="C123" s="7" t="e">
        <f>IF(Configuration!B$2,SUMIF(I:I,I123,B:B)/COUNTIF(I:I,I123),NA())</f>
        <v>#N/A</v>
      </c>
      <c r="D123" s="7" t="e">
        <f>C123+(L123*Configuration!$B$1)</f>
        <v>#N/A</v>
      </c>
      <c r="E123" s="7" t="e">
        <f>C123-(L123*Configuration!$B$1)</f>
        <v>#N/A</v>
      </c>
      <c r="G123" s="3">
        <f>IF(Configuration!B$3,MEDIAN(B:B),NA())</f>
        <v>0.10475000000000001</v>
      </c>
      <c r="I123" s="3">
        <f>IF(ISBLANK('Run Chart Creator'!B126),"",IF(ISBLANK('Run Chart Creator'!C126),Calculation!I122,Calculation!I122+1))</f>
      </c>
      <c r="J123" s="7" t="e">
        <f t="shared" si="6"/>
        <v>#VALUE!</v>
      </c>
      <c r="K123" s="7" t="e">
        <f t="shared" si="4"/>
        <v>#VALUE!</v>
      </c>
      <c r="L123" s="7" t="e">
        <f t="shared" si="5"/>
        <v>#VALUE!</v>
      </c>
    </row>
    <row r="124" spans="1:12" ht="15">
      <c r="A124" s="2">
        <f>IF(ISBLANK('Run Chart Creator'!A127),"",'Run Chart Creator'!A127)</f>
      </c>
      <c r="B124" s="8">
        <f>IF(ISBLANK('Run Chart Creator'!B127),"",'Run Chart Creator'!B127)</f>
      </c>
      <c r="C124" s="7" t="e">
        <f>IF(Configuration!B$2,SUMIF(I:I,I124,B:B)/COUNTIF(I:I,I124),NA())</f>
        <v>#N/A</v>
      </c>
      <c r="D124" s="7" t="e">
        <f>C124+(L124*Configuration!$B$1)</f>
        <v>#N/A</v>
      </c>
      <c r="E124" s="7" t="e">
        <f>C124-(L124*Configuration!$B$1)</f>
        <v>#N/A</v>
      </c>
      <c r="G124" s="3">
        <f>IF(Configuration!B$3,MEDIAN(B:B),NA())</f>
        <v>0.10475000000000001</v>
      </c>
      <c r="I124" s="3">
        <f>IF(ISBLANK('Run Chart Creator'!B127),"",IF(ISBLANK('Run Chart Creator'!C127),Calculation!I123,Calculation!I123+1))</f>
      </c>
      <c r="J124" s="7" t="e">
        <f t="shared" si="6"/>
        <v>#VALUE!</v>
      </c>
      <c r="K124" s="7" t="e">
        <f t="shared" si="4"/>
        <v>#VALUE!</v>
      </c>
      <c r="L124" s="7" t="e">
        <f t="shared" si="5"/>
        <v>#VALUE!</v>
      </c>
    </row>
    <row r="125" spans="1:12" ht="15">
      <c r="A125" s="2">
        <f>IF(ISBLANK('Run Chart Creator'!A128),"",'Run Chart Creator'!A128)</f>
      </c>
      <c r="B125" s="8">
        <f>IF(ISBLANK('Run Chart Creator'!B128),"",'Run Chart Creator'!B128)</f>
      </c>
      <c r="C125" s="7" t="e">
        <f>IF(Configuration!B$2,SUMIF(I:I,I125,B:B)/COUNTIF(I:I,I125),NA())</f>
        <v>#N/A</v>
      </c>
      <c r="D125" s="7" t="e">
        <f>C125+(L125*Configuration!$B$1)</f>
        <v>#N/A</v>
      </c>
      <c r="E125" s="7" t="e">
        <f>C125-(L125*Configuration!$B$1)</f>
        <v>#N/A</v>
      </c>
      <c r="G125" s="3">
        <f>IF(Configuration!B$3,MEDIAN(B:B),NA())</f>
        <v>0.10475000000000001</v>
      </c>
      <c r="I125" s="3">
        <f>IF(ISBLANK('Run Chart Creator'!B128),"",IF(ISBLANK('Run Chart Creator'!C128),Calculation!I124,Calculation!I124+1))</f>
      </c>
      <c r="J125" s="7" t="e">
        <f t="shared" si="6"/>
        <v>#VALUE!</v>
      </c>
      <c r="K125" s="7" t="e">
        <f t="shared" si="4"/>
        <v>#VALUE!</v>
      </c>
      <c r="L125" s="7" t="e">
        <f t="shared" si="5"/>
        <v>#VALUE!</v>
      </c>
    </row>
    <row r="126" spans="1:12" ht="15">
      <c r="A126" s="2">
        <f>IF(ISBLANK('Run Chart Creator'!A129),"",'Run Chart Creator'!A129)</f>
      </c>
      <c r="B126" s="8">
        <f>IF(ISBLANK('Run Chart Creator'!B129),"",'Run Chart Creator'!B129)</f>
      </c>
      <c r="C126" s="7" t="e">
        <f>IF(Configuration!B$2,SUMIF(I:I,I126,B:B)/COUNTIF(I:I,I126),NA())</f>
        <v>#N/A</v>
      </c>
      <c r="D126" s="7" t="e">
        <f>C126+(L126*Configuration!$B$1)</f>
        <v>#N/A</v>
      </c>
      <c r="E126" s="7" t="e">
        <f>C126-(L126*Configuration!$B$1)</f>
        <v>#N/A</v>
      </c>
      <c r="G126" s="3">
        <f>IF(Configuration!B$3,MEDIAN(B:B),NA())</f>
        <v>0.10475000000000001</v>
      </c>
      <c r="I126" s="3">
        <f>IF(ISBLANK('Run Chart Creator'!B129),"",IF(ISBLANK('Run Chart Creator'!C129),Calculation!I125,Calculation!I125+1))</f>
      </c>
      <c r="J126" s="7" t="e">
        <f t="shared" si="6"/>
        <v>#VALUE!</v>
      </c>
      <c r="K126" s="7" t="e">
        <f t="shared" si="4"/>
        <v>#VALUE!</v>
      </c>
      <c r="L126" s="7" t="e">
        <f t="shared" si="5"/>
        <v>#VALUE!</v>
      </c>
    </row>
    <row r="127" spans="1:12" ht="15">
      <c r="A127" s="2">
        <f>IF(ISBLANK('Run Chart Creator'!A130),"",'Run Chart Creator'!A130)</f>
      </c>
      <c r="B127" s="8">
        <f>IF(ISBLANK('Run Chart Creator'!B130),"",'Run Chart Creator'!B130)</f>
      </c>
      <c r="C127" s="7" t="e">
        <f>IF(Configuration!B$2,SUMIF(I:I,I127,B:B)/COUNTIF(I:I,I127),NA())</f>
        <v>#N/A</v>
      </c>
      <c r="D127" s="7" t="e">
        <f>C127+(L127*Configuration!$B$1)</f>
        <v>#N/A</v>
      </c>
      <c r="E127" s="7" t="e">
        <f>C127-(L127*Configuration!$B$1)</f>
        <v>#N/A</v>
      </c>
      <c r="G127" s="3">
        <f>IF(Configuration!B$3,MEDIAN(B:B),NA())</f>
        <v>0.10475000000000001</v>
      </c>
      <c r="I127" s="3">
        <f>IF(ISBLANK('Run Chart Creator'!B130),"",IF(ISBLANK('Run Chart Creator'!C130),Calculation!I126,Calculation!I126+1))</f>
      </c>
      <c r="J127" s="7" t="e">
        <f t="shared" si="6"/>
        <v>#VALUE!</v>
      </c>
      <c r="K127" s="7" t="e">
        <f t="shared" si="4"/>
        <v>#VALUE!</v>
      </c>
      <c r="L127" s="7" t="e">
        <f t="shared" si="5"/>
        <v>#VALUE!</v>
      </c>
    </row>
    <row r="128" spans="1:12" ht="15">
      <c r="A128" s="2">
        <f>IF(ISBLANK('Run Chart Creator'!A131),"",'Run Chart Creator'!A131)</f>
      </c>
      <c r="B128" s="8">
        <f>IF(ISBLANK('Run Chart Creator'!B131),"",'Run Chart Creator'!B131)</f>
      </c>
      <c r="C128" s="7" t="e">
        <f>IF(Configuration!B$2,SUMIF(I:I,I128,B:B)/COUNTIF(I:I,I128),NA())</f>
        <v>#N/A</v>
      </c>
      <c r="D128" s="7" t="e">
        <f>C128+(L128*Configuration!$B$1)</f>
        <v>#N/A</v>
      </c>
      <c r="E128" s="7" t="e">
        <f>C128-(L128*Configuration!$B$1)</f>
        <v>#N/A</v>
      </c>
      <c r="G128" s="3">
        <f>IF(Configuration!B$3,MEDIAN(B:B),NA())</f>
        <v>0.10475000000000001</v>
      </c>
      <c r="I128" s="3">
        <f>IF(ISBLANK('Run Chart Creator'!B131),"",IF(ISBLANK('Run Chart Creator'!C131),Calculation!I127,Calculation!I127+1))</f>
      </c>
      <c r="J128" s="7" t="e">
        <f t="shared" si="6"/>
        <v>#VALUE!</v>
      </c>
      <c r="K128" s="7" t="e">
        <f t="shared" si="4"/>
        <v>#VALUE!</v>
      </c>
      <c r="L128" s="7" t="e">
        <f t="shared" si="5"/>
        <v>#VALUE!</v>
      </c>
    </row>
    <row r="129" spans="1:12" ht="15">
      <c r="A129" s="2">
        <f>IF(ISBLANK('Run Chart Creator'!A132),"",'Run Chart Creator'!A132)</f>
      </c>
      <c r="B129" s="8">
        <f>IF(ISBLANK('Run Chart Creator'!B132),"",'Run Chart Creator'!B132)</f>
      </c>
      <c r="C129" s="7" t="e">
        <f>IF(Configuration!B$2,SUMIF(I:I,I129,B:B)/COUNTIF(I:I,I129),NA())</f>
        <v>#N/A</v>
      </c>
      <c r="D129" s="7" t="e">
        <f>C129+(L129*Configuration!$B$1)</f>
        <v>#N/A</v>
      </c>
      <c r="E129" s="7" t="e">
        <f>C129-(L129*Configuration!$B$1)</f>
        <v>#N/A</v>
      </c>
      <c r="G129" s="3">
        <f>IF(Configuration!B$3,MEDIAN(B:B),NA())</f>
        <v>0.10475000000000001</v>
      </c>
      <c r="I129" s="3">
        <f>IF(ISBLANK('Run Chart Creator'!B132),"",IF(ISBLANK('Run Chart Creator'!C132),Calculation!I128,Calculation!I128+1))</f>
      </c>
      <c r="J129" s="7" t="e">
        <f t="shared" si="6"/>
        <v>#VALUE!</v>
      </c>
      <c r="K129" s="7" t="e">
        <f t="shared" si="4"/>
        <v>#VALUE!</v>
      </c>
      <c r="L129" s="7" t="e">
        <f t="shared" si="5"/>
        <v>#VALUE!</v>
      </c>
    </row>
    <row r="130" spans="1:12" ht="15">
      <c r="A130" s="2">
        <f>IF(ISBLANK('Run Chart Creator'!A133),"",'Run Chart Creator'!A133)</f>
      </c>
      <c r="B130" s="8">
        <f>IF(ISBLANK('Run Chart Creator'!B133),"",'Run Chart Creator'!B133)</f>
      </c>
      <c r="C130" s="7" t="e">
        <f>IF(Configuration!B$2,SUMIF(I:I,I130,B:B)/COUNTIF(I:I,I130),NA())</f>
        <v>#N/A</v>
      </c>
      <c r="D130" s="7" t="e">
        <f>C130+(L130*Configuration!$B$1)</f>
        <v>#N/A</v>
      </c>
      <c r="E130" s="7" t="e">
        <f>C130-(L130*Configuration!$B$1)</f>
        <v>#N/A</v>
      </c>
      <c r="G130" s="3">
        <f>IF(Configuration!B$3,MEDIAN(B:B),NA())</f>
        <v>0.10475000000000001</v>
      </c>
      <c r="I130" s="3">
        <f>IF(ISBLANK('Run Chart Creator'!B133),"",IF(ISBLANK('Run Chart Creator'!C133),Calculation!I129,Calculation!I129+1))</f>
      </c>
      <c r="J130" s="7" t="e">
        <f t="shared" si="6"/>
        <v>#VALUE!</v>
      </c>
      <c r="K130" s="7" t="e">
        <f aca="true" t="shared" si="7" ref="K130:K193">SUMIF(I$1:I$65536,I130,J$1:J$65536)/(COUNTIF(I$1:I$65536,I130)-1)</f>
        <v>#VALUE!</v>
      </c>
      <c r="L130" s="7" t="e">
        <f t="shared" si="5"/>
        <v>#VALUE!</v>
      </c>
    </row>
    <row r="131" spans="1:12" ht="15">
      <c r="A131" s="2">
        <f>IF(ISBLANK('Run Chart Creator'!A134),"",'Run Chart Creator'!A134)</f>
      </c>
      <c r="B131" s="8">
        <f>IF(ISBLANK('Run Chart Creator'!B134),"",'Run Chart Creator'!B134)</f>
      </c>
      <c r="C131" s="7" t="e">
        <f>IF(Configuration!B$2,SUMIF(I:I,I131,B:B)/COUNTIF(I:I,I131),NA())</f>
        <v>#N/A</v>
      </c>
      <c r="D131" s="7" t="e">
        <f>C131+(L131*Configuration!$B$1)</f>
        <v>#N/A</v>
      </c>
      <c r="E131" s="7" t="e">
        <f>C131-(L131*Configuration!$B$1)</f>
        <v>#N/A</v>
      </c>
      <c r="G131" s="3">
        <f>IF(Configuration!B$3,MEDIAN(B:B),NA())</f>
        <v>0.10475000000000001</v>
      </c>
      <c r="I131" s="3">
        <f>IF(ISBLANK('Run Chart Creator'!B134),"",IF(ISBLANK('Run Chart Creator'!C134),Calculation!I130,Calculation!I130+1))</f>
      </c>
      <c r="J131" s="7" t="e">
        <f t="shared" si="6"/>
        <v>#VALUE!</v>
      </c>
      <c r="K131" s="7" t="e">
        <f t="shared" si="7"/>
        <v>#VALUE!</v>
      </c>
      <c r="L131" s="7" t="e">
        <f aca="true" t="shared" si="8" ref="L131:L194">SQRT(K131)</f>
        <v>#VALUE!</v>
      </c>
    </row>
    <row r="132" spans="1:12" ht="15">
      <c r="A132" s="2">
        <f>IF(ISBLANK('Run Chart Creator'!A135),"",'Run Chart Creator'!A135)</f>
      </c>
      <c r="B132" s="8">
        <f>IF(ISBLANK('Run Chart Creator'!B135),"",'Run Chart Creator'!B135)</f>
      </c>
      <c r="C132" s="7" t="e">
        <f>IF(Configuration!B$2,SUMIF(I:I,I132,B:B)/COUNTIF(I:I,I132),NA())</f>
        <v>#N/A</v>
      </c>
      <c r="D132" s="7" t="e">
        <f>C132+(L132*Configuration!$B$1)</f>
        <v>#N/A</v>
      </c>
      <c r="E132" s="7" t="e">
        <f>C132-(L132*Configuration!$B$1)</f>
        <v>#N/A</v>
      </c>
      <c r="G132" s="3">
        <f>IF(Configuration!B$3,MEDIAN(B:B),NA())</f>
        <v>0.10475000000000001</v>
      </c>
      <c r="I132" s="3">
        <f>IF(ISBLANK('Run Chart Creator'!B135),"",IF(ISBLANK('Run Chart Creator'!C135),Calculation!I131,Calculation!I131+1))</f>
      </c>
      <c r="J132" s="7" t="e">
        <f t="shared" si="6"/>
        <v>#VALUE!</v>
      </c>
      <c r="K132" s="7" t="e">
        <f t="shared" si="7"/>
        <v>#VALUE!</v>
      </c>
      <c r="L132" s="7" t="e">
        <f t="shared" si="8"/>
        <v>#VALUE!</v>
      </c>
    </row>
    <row r="133" spans="1:12" ht="15">
      <c r="A133" s="2">
        <f>IF(ISBLANK('Run Chart Creator'!A136),"",'Run Chart Creator'!A136)</f>
      </c>
      <c r="B133" s="8">
        <f>IF(ISBLANK('Run Chart Creator'!B136),"",'Run Chart Creator'!B136)</f>
      </c>
      <c r="C133" s="7" t="e">
        <f>IF(Configuration!B$2,SUMIF(I:I,I133,B:B)/COUNTIF(I:I,I133),NA())</f>
        <v>#N/A</v>
      </c>
      <c r="D133" s="7" t="e">
        <f>C133+(L133*Configuration!$B$1)</f>
        <v>#N/A</v>
      </c>
      <c r="E133" s="7" t="e">
        <f>C133-(L133*Configuration!$B$1)</f>
        <v>#N/A</v>
      </c>
      <c r="G133" s="3">
        <f>IF(Configuration!B$3,MEDIAN(B:B),NA())</f>
        <v>0.10475000000000001</v>
      </c>
      <c r="I133" s="3">
        <f>IF(ISBLANK('Run Chart Creator'!B136),"",IF(ISBLANK('Run Chart Creator'!C136),Calculation!I132,Calculation!I132+1))</f>
      </c>
      <c r="J133" s="7" t="e">
        <f t="shared" si="6"/>
        <v>#VALUE!</v>
      </c>
      <c r="K133" s="7" t="e">
        <f t="shared" si="7"/>
        <v>#VALUE!</v>
      </c>
      <c r="L133" s="7" t="e">
        <f t="shared" si="8"/>
        <v>#VALUE!</v>
      </c>
    </row>
    <row r="134" spans="1:12" ht="15">
      <c r="A134" s="2">
        <f>IF(ISBLANK('Run Chart Creator'!A137),"",'Run Chart Creator'!A137)</f>
      </c>
      <c r="B134" s="8">
        <f>IF(ISBLANK('Run Chart Creator'!B137),"",'Run Chart Creator'!B137)</f>
      </c>
      <c r="C134" s="7" t="e">
        <f>IF(Configuration!B$2,SUMIF(I:I,I134,B:B)/COUNTIF(I:I,I134),NA())</f>
        <v>#N/A</v>
      </c>
      <c r="D134" s="7" t="e">
        <f>C134+(L134*Configuration!$B$1)</f>
        <v>#N/A</v>
      </c>
      <c r="E134" s="7" t="e">
        <f>C134-(L134*Configuration!$B$1)</f>
        <v>#N/A</v>
      </c>
      <c r="G134" s="3">
        <f>IF(Configuration!B$3,MEDIAN(B:B),NA())</f>
        <v>0.10475000000000001</v>
      </c>
      <c r="I134" s="3">
        <f>IF(ISBLANK('Run Chart Creator'!B137),"",IF(ISBLANK('Run Chart Creator'!C137),Calculation!I133,Calculation!I133+1))</f>
      </c>
      <c r="J134" s="7" t="e">
        <f t="shared" si="6"/>
        <v>#VALUE!</v>
      </c>
      <c r="K134" s="7" t="e">
        <f t="shared" si="7"/>
        <v>#VALUE!</v>
      </c>
      <c r="L134" s="7" t="e">
        <f t="shared" si="8"/>
        <v>#VALUE!</v>
      </c>
    </row>
    <row r="135" spans="1:12" ht="15">
      <c r="A135" s="2">
        <f>IF(ISBLANK('Run Chart Creator'!A138),"",'Run Chart Creator'!A138)</f>
      </c>
      <c r="B135" s="8">
        <f>IF(ISBLANK('Run Chart Creator'!B138),"",'Run Chart Creator'!B138)</f>
      </c>
      <c r="C135" s="7" t="e">
        <f>IF(Configuration!B$2,SUMIF(I:I,I135,B:B)/COUNTIF(I:I,I135),NA())</f>
        <v>#N/A</v>
      </c>
      <c r="D135" s="7" t="e">
        <f>C135+(L135*Configuration!$B$1)</f>
        <v>#N/A</v>
      </c>
      <c r="E135" s="7" t="e">
        <f>C135-(L135*Configuration!$B$1)</f>
        <v>#N/A</v>
      </c>
      <c r="G135" s="3">
        <f>IF(Configuration!B$3,MEDIAN(B:B),NA())</f>
        <v>0.10475000000000001</v>
      </c>
      <c r="I135" s="3">
        <f>IF(ISBLANK('Run Chart Creator'!B138),"",IF(ISBLANK('Run Chart Creator'!C138),Calculation!I134,Calculation!I134+1))</f>
      </c>
      <c r="J135" s="7" t="e">
        <f t="shared" si="6"/>
        <v>#VALUE!</v>
      </c>
      <c r="K135" s="7" t="e">
        <f t="shared" si="7"/>
        <v>#VALUE!</v>
      </c>
      <c r="L135" s="7" t="e">
        <f t="shared" si="8"/>
        <v>#VALUE!</v>
      </c>
    </row>
    <row r="136" spans="1:12" ht="15">
      <c r="A136" s="2">
        <f>IF(ISBLANK('Run Chart Creator'!A139),"",'Run Chart Creator'!A139)</f>
      </c>
      <c r="B136" s="8">
        <f>IF(ISBLANK('Run Chart Creator'!B139),"",'Run Chart Creator'!B139)</f>
      </c>
      <c r="C136" s="7" t="e">
        <f>IF(Configuration!B$2,SUMIF(I:I,I136,B:B)/COUNTIF(I:I,I136),NA())</f>
        <v>#N/A</v>
      </c>
      <c r="D136" s="7" t="e">
        <f>C136+(L136*Configuration!$B$1)</f>
        <v>#N/A</v>
      </c>
      <c r="E136" s="7" t="e">
        <f>C136-(L136*Configuration!$B$1)</f>
        <v>#N/A</v>
      </c>
      <c r="G136" s="3">
        <f>IF(Configuration!B$3,MEDIAN(B:B),NA())</f>
        <v>0.10475000000000001</v>
      </c>
      <c r="I136" s="3">
        <f>IF(ISBLANK('Run Chart Creator'!B139),"",IF(ISBLANK('Run Chart Creator'!C139),Calculation!I135,Calculation!I135+1))</f>
      </c>
      <c r="J136" s="7" t="e">
        <f t="shared" si="6"/>
        <v>#VALUE!</v>
      </c>
      <c r="K136" s="7" t="e">
        <f t="shared" si="7"/>
        <v>#VALUE!</v>
      </c>
      <c r="L136" s="7" t="e">
        <f t="shared" si="8"/>
        <v>#VALUE!</v>
      </c>
    </row>
    <row r="137" spans="1:12" ht="15">
      <c r="A137" s="2">
        <f>IF(ISBLANK('Run Chart Creator'!A140),"",'Run Chart Creator'!A140)</f>
      </c>
      <c r="B137" s="8">
        <f>IF(ISBLANK('Run Chart Creator'!B140),"",'Run Chart Creator'!B140)</f>
      </c>
      <c r="C137" s="7" t="e">
        <f>IF(Configuration!B$2,SUMIF(I:I,I137,B:B)/COUNTIF(I:I,I137),NA())</f>
        <v>#N/A</v>
      </c>
      <c r="D137" s="7" t="e">
        <f>C137+(L137*Configuration!$B$1)</f>
        <v>#N/A</v>
      </c>
      <c r="E137" s="7" t="e">
        <f>C137-(L137*Configuration!$B$1)</f>
        <v>#N/A</v>
      </c>
      <c r="G137" s="3">
        <f>IF(Configuration!B$3,MEDIAN(B:B),NA())</f>
        <v>0.10475000000000001</v>
      </c>
      <c r="I137" s="3">
        <f>IF(ISBLANK('Run Chart Creator'!B140),"",IF(ISBLANK('Run Chart Creator'!C140),Calculation!I136,Calculation!I136+1))</f>
      </c>
      <c r="J137" s="7" t="e">
        <f t="shared" si="6"/>
        <v>#VALUE!</v>
      </c>
      <c r="K137" s="7" t="e">
        <f t="shared" si="7"/>
        <v>#VALUE!</v>
      </c>
      <c r="L137" s="7" t="e">
        <f t="shared" si="8"/>
        <v>#VALUE!</v>
      </c>
    </row>
    <row r="138" spans="1:12" ht="15">
      <c r="A138" s="2">
        <f>IF(ISBLANK('Run Chart Creator'!A141),"",'Run Chart Creator'!A141)</f>
      </c>
      <c r="B138" s="8">
        <f>IF(ISBLANK('Run Chart Creator'!B141),"",'Run Chart Creator'!B141)</f>
      </c>
      <c r="C138" s="7" t="e">
        <f>IF(Configuration!B$2,SUMIF(I:I,I138,B:B)/COUNTIF(I:I,I138),NA())</f>
        <v>#N/A</v>
      </c>
      <c r="D138" s="7" t="e">
        <f>C138+(L138*Configuration!$B$1)</f>
        <v>#N/A</v>
      </c>
      <c r="E138" s="7" t="e">
        <f>C138-(L138*Configuration!$B$1)</f>
        <v>#N/A</v>
      </c>
      <c r="G138" s="3">
        <f>IF(Configuration!B$3,MEDIAN(B:B),NA())</f>
        <v>0.10475000000000001</v>
      </c>
      <c r="I138" s="3">
        <f>IF(ISBLANK('Run Chart Creator'!B141),"",IF(ISBLANK('Run Chart Creator'!C141),Calculation!I137,Calculation!I137+1))</f>
      </c>
      <c r="J138" s="7" t="e">
        <f t="shared" si="6"/>
        <v>#VALUE!</v>
      </c>
      <c r="K138" s="7" t="e">
        <f t="shared" si="7"/>
        <v>#VALUE!</v>
      </c>
      <c r="L138" s="7" t="e">
        <f t="shared" si="8"/>
        <v>#VALUE!</v>
      </c>
    </row>
    <row r="139" spans="1:12" ht="15">
      <c r="A139" s="2">
        <f>IF(ISBLANK('Run Chart Creator'!A142),"",'Run Chart Creator'!A142)</f>
      </c>
      <c r="B139" s="8">
        <f>IF(ISBLANK('Run Chart Creator'!B142),"",'Run Chart Creator'!B142)</f>
      </c>
      <c r="C139" s="7" t="e">
        <f>IF(Configuration!B$2,SUMIF(I:I,I139,B:B)/COUNTIF(I:I,I139),NA())</f>
        <v>#N/A</v>
      </c>
      <c r="D139" s="7" t="e">
        <f>C139+(L139*Configuration!$B$1)</f>
        <v>#N/A</v>
      </c>
      <c r="E139" s="7" t="e">
        <f>C139-(L139*Configuration!$B$1)</f>
        <v>#N/A</v>
      </c>
      <c r="G139" s="3">
        <f>IF(Configuration!B$3,MEDIAN(B:B),NA())</f>
        <v>0.10475000000000001</v>
      </c>
      <c r="I139" s="3">
        <f>IF(ISBLANK('Run Chart Creator'!B142),"",IF(ISBLANK('Run Chart Creator'!C142),Calculation!I138,Calculation!I138+1))</f>
      </c>
      <c r="J139" s="7" t="e">
        <f t="shared" si="6"/>
        <v>#VALUE!</v>
      </c>
      <c r="K139" s="7" t="e">
        <f t="shared" si="7"/>
        <v>#VALUE!</v>
      </c>
      <c r="L139" s="7" t="e">
        <f t="shared" si="8"/>
        <v>#VALUE!</v>
      </c>
    </row>
    <row r="140" spans="1:12" ht="15">
      <c r="A140" s="2">
        <f>IF(ISBLANK('Run Chart Creator'!A143),"",'Run Chart Creator'!A143)</f>
      </c>
      <c r="B140" s="8">
        <f>IF(ISBLANK('Run Chart Creator'!B143),"",'Run Chart Creator'!B143)</f>
      </c>
      <c r="C140" s="7" t="e">
        <f>IF(Configuration!B$2,SUMIF(I:I,I140,B:B)/COUNTIF(I:I,I140),NA())</f>
        <v>#N/A</v>
      </c>
      <c r="D140" s="7" t="e">
        <f>C140+(L140*Configuration!$B$1)</f>
        <v>#N/A</v>
      </c>
      <c r="E140" s="7" t="e">
        <f>C140-(L140*Configuration!$B$1)</f>
        <v>#N/A</v>
      </c>
      <c r="G140" s="3">
        <f>IF(Configuration!B$3,MEDIAN(B:B),NA())</f>
        <v>0.10475000000000001</v>
      </c>
      <c r="I140" s="3">
        <f>IF(ISBLANK('Run Chart Creator'!B143),"",IF(ISBLANK('Run Chart Creator'!C143),Calculation!I139,Calculation!I139+1))</f>
      </c>
      <c r="J140" s="7" t="e">
        <f t="shared" si="6"/>
        <v>#VALUE!</v>
      </c>
      <c r="K140" s="7" t="e">
        <f t="shared" si="7"/>
        <v>#VALUE!</v>
      </c>
      <c r="L140" s="7" t="e">
        <f t="shared" si="8"/>
        <v>#VALUE!</v>
      </c>
    </row>
    <row r="141" spans="1:12" ht="15">
      <c r="A141" s="2">
        <f>IF(ISBLANK('Run Chart Creator'!A144),"",'Run Chart Creator'!A144)</f>
      </c>
      <c r="B141" s="8">
        <f>IF(ISBLANK('Run Chart Creator'!B144),"",'Run Chart Creator'!B144)</f>
      </c>
      <c r="C141" s="7" t="e">
        <f>IF(Configuration!B$2,SUMIF(I:I,I141,B:B)/COUNTIF(I:I,I141),NA())</f>
        <v>#N/A</v>
      </c>
      <c r="D141" s="7" t="e">
        <f>C141+(L141*Configuration!$B$1)</f>
        <v>#N/A</v>
      </c>
      <c r="E141" s="7" t="e">
        <f>C141-(L141*Configuration!$B$1)</f>
        <v>#N/A</v>
      </c>
      <c r="G141" s="3">
        <f>IF(Configuration!B$3,MEDIAN(B:B),NA())</f>
        <v>0.10475000000000001</v>
      </c>
      <c r="I141" s="3">
        <f>IF(ISBLANK('Run Chart Creator'!B144),"",IF(ISBLANK('Run Chart Creator'!C144),Calculation!I140,Calculation!I140+1))</f>
      </c>
      <c r="J141" s="7" t="e">
        <f t="shared" si="6"/>
        <v>#VALUE!</v>
      </c>
      <c r="K141" s="7" t="e">
        <f t="shared" si="7"/>
        <v>#VALUE!</v>
      </c>
      <c r="L141" s="7" t="e">
        <f t="shared" si="8"/>
        <v>#VALUE!</v>
      </c>
    </row>
    <row r="142" spans="1:12" ht="15">
      <c r="A142" s="2">
        <f>IF(ISBLANK('Run Chart Creator'!A145),"",'Run Chart Creator'!A145)</f>
      </c>
      <c r="B142" s="8">
        <f>IF(ISBLANK('Run Chart Creator'!B145),"",'Run Chart Creator'!B145)</f>
      </c>
      <c r="C142" s="7" t="e">
        <f>IF(Configuration!B$2,SUMIF(I:I,I142,B:B)/COUNTIF(I:I,I142),NA())</f>
        <v>#N/A</v>
      </c>
      <c r="D142" s="7" t="e">
        <f>C142+(L142*Configuration!$B$1)</f>
        <v>#N/A</v>
      </c>
      <c r="E142" s="7" t="e">
        <f>C142-(L142*Configuration!$B$1)</f>
        <v>#N/A</v>
      </c>
      <c r="G142" s="3">
        <f>IF(Configuration!B$3,MEDIAN(B:B),NA())</f>
        <v>0.10475000000000001</v>
      </c>
      <c r="I142" s="3">
        <f>IF(ISBLANK('Run Chart Creator'!B145),"",IF(ISBLANK('Run Chart Creator'!C145),Calculation!I141,Calculation!I141+1))</f>
      </c>
      <c r="J142" s="7" t="e">
        <f t="shared" si="6"/>
        <v>#VALUE!</v>
      </c>
      <c r="K142" s="7" t="e">
        <f t="shared" si="7"/>
        <v>#VALUE!</v>
      </c>
      <c r="L142" s="7" t="e">
        <f t="shared" si="8"/>
        <v>#VALUE!</v>
      </c>
    </row>
    <row r="143" spans="1:12" ht="15">
      <c r="A143" s="2">
        <f>IF(ISBLANK('Run Chart Creator'!A146),"",'Run Chart Creator'!A146)</f>
      </c>
      <c r="B143" s="8">
        <f>IF(ISBLANK('Run Chart Creator'!B146),"",'Run Chart Creator'!B146)</f>
      </c>
      <c r="C143" s="7" t="e">
        <f>IF(Configuration!B$2,SUMIF(I:I,I143,B:B)/COUNTIF(I:I,I143),NA())</f>
        <v>#N/A</v>
      </c>
      <c r="D143" s="7" t="e">
        <f>C143+(L143*Configuration!$B$1)</f>
        <v>#N/A</v>
      </c>
      <c r="E143" s="7" t="e">
        <f>C143-(L143*Configuration!$B$1)</f>
        <v>#N/A</v>
      </c>
      <c r="G143" s="3">
        <f>IF(Configuration!B$3,MEDIAN(B:B),NA())</f>
        <v>0.10475000000000001</v>
      </c>
      <c r="I143" s="3">
        <f>IF(ISBLANK('Run Chart Creator'!B146),"",IF(ISBLANK('Run Chart Creator'!C146),Calculation!I142,Calculation!I142+1))</f>
      </c>
      <c r="J143" s="7" t="e">
        <f t="shared" si="6"/>
        <v>#VALUE!</v>
      </c>
      <c r="K143" s="7" t="e">
        <f t="shared" si="7"/>
        <v>#VALUE!</v>
      </c>
      <c r="L143" s="7" t="e">
        <f t="shared" si="8"/>
        <v>#VALUE!</v>
      </c>
    </row>
    <row r="144" spans="1:12" ht="15">
      <c r="A144" s="2">
        <f>IF(ISBLANK('Run Chart Creator'!A147),"",'Run Chart Creator'!A147)</f>
      </c>
      <c r="B144" s="8">
        <f>IF(ISBLANK('Run Chart Creator'!B147),"",'Run Chart Creator'!B147)</f>
      </c>
      <c r="C144" s="7" t="e">
        <f>IF(Configuration!B$2,SUMIF(I:I,I144,B:B)/COUNTIF(I:I,I144),NA())</f>
        <v>#N/A</v>
      </c>
      <c r="D144" s="7" t="e">
        <f>C144+(L144*Configuration!$B$1)</f>
        <v>#N/A</v>
      </c>
      <c r="E144" s="7" t="e">
        <f>C144-(L144*Configuration!$B$1)</f>
        <v>#N/A</v>
      </c>
      <c r="G144" s="3">
        <f>IF(Configuration!B$3,MEDIAN(B:B),NA())</f>
        <v>0.10475000000000001</v>
      </c>
      <c r="I144" s="3">
        <f>IF(ISBLANK('Run Chart Creator'!B147),"",IF(ISBLANK('Run Chart Creator'!C147),Calculation!I143,Calculation!I143+1))</f>
      </c>
      <c r="J144" s="7" t="e">
        <f t="shared" si="6"/>
        <v>#VALUE!</v>
      </c>
      <c r="K144" s="7" t="e">
        <f t="shared" si="7"/>
        <v>#VALUE!</v>
      </c>
      <c r="L144" s="7" t="e">
        <f t="shared" si="8"/>
        <v>#VALUE!</v>
      </c>
    </row>
    <row r="145" spans="1:12" ht="15">
      <c r="A145" s="2">
        <f>IF(ISBLANK('Run Chart Creator'!A148),"",'Run Chart Creator'!A148)</f>
      </c>
      <c r="B145" s="8">
        <f>IF(ISBLANK('Run Chart Creator'!B148),"",'Run Chart Creator'!B148)</f>
      </c>
      <c r="C145" s="7" t="e">
        <f>IF(Configuration!B$2,SUMIF(I:I,I145,B:B)/COUNTIF(I:I,I145),NA())</f>
        <v>#N/A</v>
      </c>
      <c r="D145" s="7" t="e">
        <f>C145+(L145*Configuration!$B$1)</f>
        <v>#N/A</v>
      </c>
      <c r="E145" s="7" t="e">
        <f>C145-(L145*Configuration!$B$1)</f>
        <v>#N/A</v>
      </c>
      <c r="G145" s="3">
        <f>IF(Configuration!B$3,MEDIAN(B:B),NA())</f>
        <v>0.10475000000000001</v>
      </c>
      <c r="I145" s="3">
        <f>IF(ISBLANK('Run Chart Creator'!B148),"",IF(ISBLANK('Run Chart Creator'!C148),Calculation!I144,Calculation!I144+1))</f>
      </c>
      <c r="J145" s="7" t="e">
        <f t="shared" si="6"/>
        <v>#VALUE!</v>
      </c>
      <c r="K145" s="7" t="e">
        <f t="shared" si="7"/>
        <v>#VALUE!</v>
      </c>
      <c r="L145" s="7" t="e">
        <f t="shared" si="8"/>
        <v>#VALUE!</v>
      </c>
    </row>
    <row r="146" spans="1:12" ht="15">
      <c r="A146" s="2">
        <f>IF(ISBLANK('Run Chart Creator'!A149),"",'Run Chart Creator'!A149)</f>
      </c>
      <c r="B146" s="8">
        <f>IF(ISBLANK('Run Chart Creator'!B149),"",'Run Chart Creator'!B149)</f>
      </c>
      <c r="C146" s="7" t="e">
        <f>IF(Configuration!B$2,SUMIF(I:I,I146,B:B)/COUNTIF(I:I,I146),NA())</f>
        <v>#N/A</v>
      </c>
      <c r="D146" s="7" t="e">
        <f>C146+(L146*Configuration!$B$1)</f>
        <v>#N/A</v>
      </c>
      <c r="E146" s="7" t="e">
        <f>C146-(L146*Configuration!$B$1)</f>
        <v>#N/A</v>
      </c>
      <c r="G146" s="3">
        <f>IF(Configuration!B$3,MEDIAN(B:B),NA())</f>
        <v>0.10475000000000001</v>
      </c>
      <c r="I146" s="3">
        <f>IF(ISBLANK('Run Chart Creator'!B149),"",IF(ISBLANK('Run Chart Creator'!C149),Calculation!I145,Calculation!I145+1))</f>
      </c>
      <c r="J146" s="7" t="e">
        <f t="shared" si="6"/>
        <v>#VALUE!</v>
      </c>
      <c r="K146" s="7" t="e">
        <f t="shared" si="7"/>
        <v>#VALUE!</v>
      </c>
      <c r="L146" s="7" t="e">
        <f t="shared" si="8"/>
        <v>#VALUE!</v>
      </c>
    </row>
    <row r="147" spans="1:12" ht="15">
      <c r="A147" s="2">
        <f>IF(ISBLANK('Run Chart Creator'!A150),"",'Run Chart Creator'!A150)</f>
      </c>
      <c r="B147" s="8">
        <f>IF(ISBLANK('Run Chart Creator'!B150),"",'Run Chart Creator'!B150)</f>
      </c>
      <c r="C147" s="7" t="e">
        <f>IF(Configuration!B$2,SUMIF(I:I,I147,B:B)/COUNTIF(I:I,I147),NA())</f>
        <v>#N/A</v>
      </c>
      <c r="D147" s="7" t="e">
        <f>C147+(L147*Configuration!$B$1)</f>
        <v>#N/A</v>
      </c>
      <c r="E147" s="7" t="e">
        <f>C147-(L147*Configuration!$B$1)</f>
        <v>#N/A</v>
      </c>
      <c r="G147" s="3">
        <f>IF(Configuration!B$3,MEDIAN(B:B),NA())</f>
        <v>0.10475000000000001</v>
      </c>
      <c r="I147" s="3">
        <f>IF(ISBLANK('Run Chart Creator'!B150),"",IF(ISBLANK('Run Chart Creator'!C150),Calculation!I146,Calculation!I146+1))</f>
      </c>
      <c r="J147" s="7" t="e">
        <f t="shared" si="6"/>
        <v>#VALUE!</v>
      </c>
      <c r="K147" s="7" t="e">
        <f t="shared" si="7"/>
        <v>#VALUE!</v>
      </c>
      <c r="L147" s="7" t="e">
        <f t="shared" si="8"/>
        <v>#VALUE!</v>
      </c>
    </row>
    <row r="148" spans="1:12" ht="15">
      <c r="A148" s="2">
        <f>IF(ISBLANK('Run Chart Creator'!A151),"",'Run Chart Creator'!A151)</f>
      </c>
      <c r="B148" s="8">
        <f>IF(ISBLANK('Run Chart Creator'!B151),"",'Run Chart Creator'!B151)</f>
      </c>
      <c r="C148" s="7" t="e">
        <f>IF(Configuration!B$2,SUMIF(I:I,I148,B:B)/COUNTIF(I:I,I148),NA())</f>
        <v>#N/A</v>
      </c>
      <c r="D148" s="7" t="e">
        <f>C148+(L148*Configuration!$B$1)</f>
        <v>#N/A</v>
      </c>
      <c r="E148" s="7" t="e">
        <f>C148-(L148*Configuration!$B$1)</f>
        <v>#N/A</v>
      </c>
      <c r="G148" s="3">
        <f>IF(Configuration!B$3,MEDIAN(B:B),NA())</f>
        <v>0.10475000000000001</v>
      </c>
      <c r="I148" s="3">
        <f>IF(ISBLANK('Run Chart Creator'!B151),"",IF(ISBLANK('Run Chart Creator'!C151),Calculation!I147,Calculation!I147+1))</f>
      </c>
      <c r="J148" s="7" t="e">
        <f aca="true" t="shared" si="9" ref="J148:J211">POWER(B148-C148,2)</f>
        <v>#VALUE!</v>
      </c>
      <c r="K148" s="7" t="e">
        <f t="shared" si="7"/>
        <v>#VALUE!</v>
      </c>
      <c r="L148" s="7" t="e">
        <f t="shared" si="8"/>
        <v>#VALUE!</v>
      </c>
    </row>
    <row r="149" spans="1:12" ht="15">
      <c r="A149" s="2">
        <f>IF(ISBLANK('Run Chart Creator'!A152),"",'Run Chart Creator'!A152)</f>
      </c>
      <c r="B149" s="8">
        <f>IF(ISBLANK('Run Chart Creator'!B152),"",'Run Chart Creator'!B152)</f>
      </c>
      <c r="C149" s="7" t="e">
        <f>IF(Configuration!B$2,SUMIF(I:I,I149,B:B)/COUNTIF(I:I,I149),NA())</f>
        <v>#N/A</v>
      </c>
      <c r="D149" s="7" t="e">
        <f>C149+(L149*Configuration!$B$1)</f>
        <v>#N/A</v>
      </c>
      <c r="E149" s="7" t="e">
        <f>C149-(L149*Configuration!$B$1)</f>
        <v>#N/A</v>
      </c>
      <c r="G149" s="3">
        <f>IF(Configuration!B$3,MEDIAN(B:B),NA())</f>
        <v>0.10475000000000001</v>
      </c>
      <c r="I149" s="3">
        <f>IF(ISBLANK('Run Chart Creator'!B152),"",IF(ISBLANK('Run Chart Creator'!C152),Calculation!I148,Calculation!I148+1))</f>
      </c>
      <c r="J149" s="7" t="e">
        <f t="shared" si="9"/>
        <v>#VALUE!</v>
      </c>
      <c r="K149" s="7" t="e">
        <f t="shared" si="7"/>
        <v>#VALUE!</v>
      </c>
      <c r="L149" s="7" t="e">
        <f t="shared" si="8"/>
        <v>#VALUE!</v>
      </c>
    </row>
    <row r="150" spans="1:12" ht="15">
      <c r="A150" s="2">
        <f>IF(ISBLANK('Run Chart Creator'!A153),"",'Run Chart Creator'!A153)</f>
      </c>
      <c r="B150" s="8">
        <f>IF(ISBLANK('Run Chart Creator'!B153),"",'Run Chart Creator'!B153)</f>
      </c>
      <c r="C150" s="7" t="e">
        <f>IF(Configuration!B$2,SUMIF(I:I,I150,B:B)/COUNTIF(I:I,I150),NA())</f>
        <v>#N/A</v>
      </c>
      <c r="D150" s="7" t="e">
        <f>C150+(L150*Configuration!$B$1)</f>
        <v>#N/A</v>
      </c>
      <c r="E150" s="7" t="e">
        <f>C150-(L150*Configuration!$B$1)</f>
        <v>#N/A</v>
      </c>
      <c r="G150" s="3">
        <f>IF(Configuration!B$3,MEDIAN(B:B),NA())</f>
        <v>0.10475000000000001</v>
      </c>
      <c r="I150" s="3">
        <f>IF(ISBLANK('Run Chart Creator'!B153),"",IF(ISBLANK('Run Chart Creator'!C153),Calculation!I149,Calculation!I149+1))</f>
      </c>
      <c r="J150" s="7" t="e">
        <f t="shared" si="9"/>
        <v>#VALUE!</v>
      </c>
      <c r="K150" s="7" t="e">
        <f t="shared" si="7"/>
        <v>#VALUE!</v>
      </c>
      <c r="L150" s="7" t="e">
        <f t="shared" si="8"/>
        <v>#VALUE!</v>
      </c>
    </row>
    <row r="151" spans="1:12" ht="15">
      <c r="A151" s="2">
        <f>IF(ISBLANK('Run Chart Creator'!A154),"",'Run Chart Creator'!A154)</f>
      </c>
      <c r="B151" s="8">
        <f>IF(ISBLANK('Run Chart Creator'!B154),"",'Run Chart Creator'!B154)</f>
      </c>
      <c r="C151" s="7" t="e">
        <f>IF(Configuration!B$2,SUMIF(I:I,I151,B:B)/COUNTIF(I:I,I151),NA())</f>
        <v>#N/A</v>
      </c>
      <c r="D151" s="7" t="e">
        <f>C151+(L151*Configuration!$B$1)</f>
        <v>#N/A</v>
      </c>
      <c r="E151" s="7" t="e">
        <f>C151-(L151*Configuration!$B$1)</f>
        <v>#N/A</v>
      </c>
      <c r="G151" s="3">
        <f>IF(Configuration!B$3,MEDIAN(B:B),NA())</f>
        <v>0.10475000000000001</v>
      </c>
      <c r="I151" s="3">
        <f>IF(ISBLANK('Run Chart Creator'!B154),"",IF(ISBLANK('Run Chart Creator'!C154),Calculation!I150,Calculation!I150+1))</f>
      </c>
      <c r="J151" s="7" t="e">
        <f t="shared" si="9"/>
        <v>#VALUE!</v>
      </c>
      <c r="K151" s="7" t="e">
        <f t="shared" si="7"/>
        <v>#VALUE!</v>
      </c>
      <c r="L151" s="7" t="e">
        <f t="shared" si="8"/>
        <v>#VALUE!</v>
      </c>
    </row>
    <row r="152" spans="1:12" ht="15">
      <c r="A152" s="2">
        <f>IF(ISBLANK('Run Chart Creator'!A155),"",'Run Chart Creator'!A155)</f>
      </c>
      <c r="B152" s="8">
        <f>IF(ISBLANK('Run Chart Creator'!B155),"",'Run Chart Creator'!B155)</f>
      </c>
      <c r="C152" s="7" t="e">
        <f>IF(Configuration!B$2,SUMIF(I:I,I152,B:B)/COUNTIF(I:I,I152),NA())</f>
        <v>#N/A</v>
      </c>
      <c r="D152" s="7" t="e">
        <f>C152+(L152*Configuration!$B$1)</f>
        <v>#N/A</v>
      </c>
      <c r="E152" s="7" t="e">
        <f>C152-(L152*Configuration!$B$1)</f>
        <v>#N/A</v>
      </c>
      <c r="G152" s="3">
        <f>IF(Configuration!B$3,MEDIAN(B:B),NA())</f>
        <v>0.10475000000000001</v>
      </c>
      <c r="I152" s="3">
        <f>IF(ISBLANK('Run Chart Creator'!B155),"",IF(ISBLANK('Run Chart Creator'!C155),Calculation!I151,Calculation!I151+1))</f>
      </c>
      <c r="J152" s="7" t="e">
        <f t="shared" si="9"/>
        <v>#VALUE!</v>
      </c>
      <c r="K152" s="7" t="e">
        <f t="shared" si="7"/>
        <v>#VALUE!</v>
      </c>
      <c r="L152" s="7" t="e">
        <f t="shared" si="8"/>
        <v>#VALUE!</v>
      </c>
    </row>
    <row r="153" spans="1:12" ht="15">
      <c r="A153" s="2">
        <f>IF(ISBLANK('Run Chart Creator'!A156),"",'Run Chart Creator'!A156)</f>
      </c>
      <c r="B153" s="8">
        <f>IF(ISBLANK('Run Chart Creator'!B156),"",'Run Chart Creator'!B156)</f>
      </c>
      <c r="C153" s="7" t="e">
        <f>IF(Configuration!B$2,SUMIF(I:I,I153,B:B)/COUNTIF(I:I,I153),NA())</f>
        <v>#N/A</v>
      </c>
      <c r="D153" s="7" t="e">
        <f>C153+(L153*Configuration!$B$1)</f>
        <v>#N/A</v>
      </c>
      <c r="E153" s="7" t="e">
        <f>C153-(L153*Configuration!$B$1)</f>
        <v>#N/A</v>
      </c>
      <c r="G153" s="3">
        <f>IF(Configuration!B$3,MEDIAN(B:B),NA())</f>
        <v>0.10475000000000001</v>
      </c>
      <c r="I153" s="3">
        <f>IF(ISBLANK('Run Chart Creator'!B156),"",IF(ISBLANK('Run Chart Creator'!C156),Calculation!I152,Calculation!I152+1))</f>
      </c>
      <c r="J153" s="7" t="e">
        <f t="shared" si="9"/>
        <v>#VALUE!</v>
      </c>
      <c r="K153" s="7" t="e">
        <f t="shared" si="7"/>
        <v>#VALUE!</v>
      </c>
      <c r="L153" s="7" t="e">
        <f t="shared" si="8"/>
        <v>#VALUE!</v>
      </c>
    </row>
    <row r="154" spans="1:12" ht="15">
      <c r="A154" s="2">
        <f>IF(ISBLANK('Run Chart Creator'!A157),"",'Run Chart Creator'!A157)</f>
      </c>
      <c r="B154" s="8">
        <f>IF(ISBLANK('Run Chart Creator'!B157),"",'Run Chart Creator'!B157)</f>
      </c>
      <c r="C154" s="7" t="e">
        <f>IF(Configuration!B$2,SUMIF(I:I,I154,B:B)/COUNTIF(I:I,I154),NA())</f>
        <v>#N/A</v>
      </c>
      <c r="D154" s="7" t="e">
        <f>C154+(L154*Configuration!$B$1)</f>
        <v>#N/A</v>
      </c>
      <c r="E154" s="7" t="e">
        <f>C154-(L154*Configuration!$B$1)</f>
        <v>#N/A</v>
      </c>
      <c r="G154" s="3">
        <f>IF(Configuration!B$3,MEDIAN(B:B),NA())</f>
        <v>0.10475000000000001</v>
      </c>
      <c r="I154" s="3">
        <f>IF(ISBLANK('Run Chart Creator'!B157),"",IF(ISBLANK('Run Chart Creator'!C157),Calculation!I153,Calculation!I153+1))</f>
      </c>
      <c r="J154" s="7" t="e">
        <f t="shared" si="9"/>
        <v>#VALUE!</v>
      </c>
      <c r="K154" s="7" t="e">
        <f t="shared" si="7"/>
        <v>#VALUE!</v>
      </c>
      <c r="L154" s="7" t="e">
        <f t="shared" si="8"/>
        <v>#VALUE!</v>
      </c>
    </row>
    <row r="155" spans="1:12" ht="15">
      <c r="A155" s="2">
        <f>IF(ISBLANK('Run Chart Creator'!A158),"",'Run Chart Creator'!A158)</f>
      </c>
      <c r="B155" s="8">
        <f>IF(ISBLANK('Run Chart Creator'!B158),"",'Run Chart Creator'!B158)</f>
      </c>
      <c r="C155" s="7" t="e">
        <f>IF(Configuration!B$2,SUMIF(I:I,I155,B:B)/COUNTIF(I:I,I155),NA())</f>
        <v>#N/A</v>
      </c>
      <c r="D155" s="7" t="e">
        <f>C155+(L155*Configuration!$B$1)</f>
        <v>#N/A</v>
      </c>
      <c r="E155" s="7" t="e">
        <f>C155-(L155*Configuration!$B$1)</f>
        <v>#N/A</v>
      </c>
      <c r="G155" s="3">
        <f>IF(Configuration!B$3,MEDIAN(B:B),NA())</f>
        <v>0.10475000000000001</v>
      </c>
      <c r="I155" s="3">
        <f>IF(ISBLANK('Run Chart Creator'!B158),"",IF(ISBLANK('Run Chart Creator'!C158),Calculation!I154,Calculation!I154+1))</f>
      </c>
      <c r="J155" s="7" t="e">
        <f t="shared" si="9"/>
        <v>#VALUE!</v>
      </c>
      <c r="K155" s="7" t="e">
        <f t="shared" si="7"/>
        <v>#VALUE!</v>
      </c>
      <c r="L155" s="7" t="e">
        <f t="shared" si="8"/>
        <v>#VALUE!</v>
      </c>
    </row>
    <row r="156" spans="1:12" ht="15">
      <c r="A156" s="2">
        <f>IF(ISBLANK('Run Chart Creator'!A159),"",'Run Chart Creator'!A159)</f>
      </c>
      <c r="B156" s="8">
        <f>IF(ISBLANK('Run Chart Creator'!B159),"",'Run Chart Creator'!B159)</f>
      </c>
      <c r="C156" s="7" t="e">
        <f>IF(Configuration!B$2,SUMIF(I:I,I156,B:B)/COUNTIF(I:I,I156),NA())</f>
        <v>#N/A</v>
      </c>
      <c r="D156" s="7" t="e">
        <f>C156+(L156*Configuration!$B$1)</f>
        <v>#N/A</v>
      </c>
      <c r="E156" s="7" t="e">
        <f>C156-(L156*Configuration!$B$1)</f>
        <v>#N/A</v>
      </c>
      <c r="G156" s="3">
        <f>IF(Configuration!B$3,MEDIAN(B:B),NA())</f>
        <v>0.10475000000000001</v>
      </c>
      <c r="I156" s="3">
        <f>IF(ISBLANK('Run Chart Creator'!B159),"",IF(ISBLANK('Run Chart Creator'!C159),Calculation!I155,Calculation!I155+1))</f>
      </c>
      <c r="J156" s="7" t="e">
        <f t="shared" si="9"/>
        <v>#VALUE!</v>
      </c>
      <c r="K156" s="7" t="e">
        <f t="shared" si="7"/>
        <v>#VALUE!</v>
      </c>
      <c r="L156" s="7" t="e">
        <f t="shared" si="8"/>
        <v>#VALUE!</v>
      </c>
    </row>
    <row r="157" spans="1:12" ht="15">
      <c r="A157" s="2">
        <f>IF(ISBLANK('Run Chart Creator'!A160),"",'Run Chart Creator'!A160)</f>
      </c>
      <c r="B157" s="8">
        <f>IF(ISBLANK('Run Chart Creator'!B160),"",'Run Chart Creator'!B160)</f>
      </c>
      <c r="C157" s="7" t="e">
        <f>IF(Configuration!B$2,SUMIF(I:I,I157,B:B)/COUNTIF(I:I,I157),NA())</f>
        <v>#N/A</v>
      </c>
      <c r="D157" s="7" t="e">
        <f>C157+(L157*Configuration!$B$1)</f>
        <v>#N/A</v>
      </c>
      <c r="E157" s="7" t="e">
        <f>C157-(L157*Configuration!$B$1)</f>
        <v>#N/A</v>
      </c>
      <c r="G157" s="3">
        <f>IF(Configuration!B$3,MEDIAN(B:B),NA())</f>
        <v>0.10475000000000001</v>
      </c>
      <c r="I157" s="3">
        <f>IF(ISBLANK('Run Chart Creator'!B160),"",IF(ISBLANK('Run Chart Creator'!C160),Calculation!I156,Calculation!I156+1))</f>
      </c>
      <c r="J157" s="7" t="e">
        <f t="shared" si="9"/>
        <v>#VALUE!</v>
      </c>
      <c r="K157" s="7" t="e">
        <f t="shared" si="7"/>
        <v>#VALUE!</v>
      </c>
      <c r="L157" s="7" t="e">
        <f t="shared" si="8"/>
        <v>#VALUE!</v>
      </c>
    </row>
    <row r="158" spans="1:12" ht="15">
      <c r="A158" s="2">
        <f>IF(ISBLANK('Run Chart Creator'!A161),"",'Run Chart Creator'!A161)</f>
      </c>
      <c r="B158" s="8">
        <f>IF(ISBLANK('Run Chart Creator'!B161),"",'Run Chart Creator'!B161)</f>
      </c>
      <c r="C158" s="7" t="e">
        <f>IF(Configuration!B$2,SUMIF(I:I,I158,B:B)/COUNTIF(I:I,I158),NA())</f>
        <v>#N/A</v>
      </c>
      <c r="D158" s="7" t="e">
        <f>C158+(L158*Configuration!$B$1)</f>
        <v>#N/A</v>
      </c>
      <c r="E158" s="7" t="e">
        <f>C158-(L158*Configuration!$B$1)</f>
        <v>#N/A</v>
      </c>
      <c r="G158" s="3">
        <f>IF(Configuration!B$3,MEDIAN(B:B),NA())</f>
        <v>0.10475000000000001</v>
      </c>
      <c r="I158" s="3">
        <f>IF(ISBLANK('Run Chart Creator'!B161),"",IF(ISBLANK('Run Chart Creator'!C161),Calculation!I157,Calculation!I157+1))</f>
      </c>
      <c r="J158" s="7" t="e">
        <f t="shared" si="9"/>
        <v>#VALUE!</v>
      </c>
      <c r="K158" s="7" t="e">
        <f t="shared" si="7"/>
        <v>#VALUE!</v>
      </c>
      <c r="L158" s="7" t="e">
        <f t="shared" si="8"/>
        <v>#VALUE!</v>
      </c>
    </row>
    <row r="159" spans="1:12" ht="15">
      <c r="A159" s="2">
        <f>IF(ISBLANK('Run Chart Creator'!A162),"",'Run Chart Creator'!A162)</f>
      </c>
      <c r="B159" s="8">
        <f>IF(ISBLANK('Run Chart Creator'!B162),"",'Run Chart Creator'!B162)</f>
      </c>
      <c r="C159" s="7" t="e">
        <f>IF(Configuration!B$2,SUMIF(I:I,I159,B:B)/COUNTIF(I:I,I159),NA())</f>
        <v>#N/A</v>
      </c>
      <c r="D159" s="7" t="e">
        <f>C159+(L159*Configuration!$B$1)</f>
        <v>#N/A</v>
      </c>
      <c r="E159" s="7" t="e">
        <f>C159-(L159*Configuration!$B$1)</f>
        <v>#N/A</v>
      </c>
      <c r="G159" s="3">
        <f>IF(Configuration!B$3,MEDIAN(B:B),NA())</f>
        <v>0.10475000000000001</v>
      </c>
      <c r="I159" s="3">
        <f>IF(ISBLANK('Run Chart Creator'!B162),"",IF(ISBLANK('Run Chart Creator'!C162),Calculation!I158,Calculation!I158+1))</f>
      </c>
      <c r="J159" s="7" t="e">
        <f t="shared" si="9"/>
        <v>#VALUE!</v>
      </c>
      <c r="K159" s="7" t="e">
        <f t="shared" si="7"/>
        <v>#VALUE!</v>
      </c>
      <c r="L159" s="7" t="e">
        <f t="shared" si="8"/>
        <v>#VALUE!</v>
      </c>
    </row>
    <row r="160" spans="1:12" ht="15">
      <c r="A160" s="2">
        <f>IF(ISBLANK('Run Chart Creator'!A163),"",'Run Chart Creator'!A163)</f>
      </c>
      <c r="B160" s="8">
        <f>IF(ISBLANK('Run Chart Creator'!B163),"",'Run Chart Creator'!B163)</f>
      </c>
      <c r="C160" s="7" t="e">
        <f>IF(Configuration!B$2,SUMIF(I:I,I160,B:B)/COUNTIF(I:I,I160),NA())</f>
        <v>#N/A</v>
      </c>
      <c r="D160" s="7" t="e">
        <f>C160+(L160*Configuration!$B$1)</f>
        <v>#N/A</v>
      </c>
      <c r="E160" s="7" t="e">
        <f>C160-(L160*Configuration!$B$1)</f>
        <v>#N/A</v>
      </c>
      <c r="G160" s="3">
        <f>IF(Configuration!B$3,MEDIAN(B:B),NA())</f>
        <v>0.10475000000000001</v>
      </c>
      <c r="I160" s="3">
        <f>IF(ISBLANK('Run Chart Creator'!B163),"",IF(ISBLANK('Run Chart Creator'!C163),Calculation!I159,Calculation!I159+1))</f>
      </c>
      <c r="J160" s="7" t="e">
        <f t="shared" si="9"/>
        <v>#VALUE!</v>
      </c>
      <c r="K160" s="7" t="e">
        <f t="shared" si="7"/>
        <v>#VALUE!</v>
      </c>
      <c r="L160" s="7" t="e">
        <f t="shared" si="8"/>
        <v>#VALUE!</v>
      </c>
    </row>
    <row r="161" spans="1:12" ht="15">
      <c r="A161" s="2">
        <f>IF(ISBLANK('Run Chart Creator'!A164),"",'Run Chart Creator'!A164)</f>
      </c>
      <c r="B161" s="8">
        <f>IF(ISBLANK('Run Chart Creator'!B164),"",'Run Chart Creator'!B164)</f>
      </c>
      <c r="C161" s="7" t="e">
        <f>IF(Configuration!B$2,SUMIF(I:I,I161,B:B)/COUNTIF(I:I,I161),NA())</f>
        <v>#N/A</v>
      </c>
      <c r="D161" s="7" t="e">
        <f>C161+(L161*Configuration!$B$1)</f>
        <v>#N/A</v>
      </c>
      <c r="E161" s="7" t="e">
        <f>C161-(L161*Configuration!$B$1)</f>
        <v>#N/A</v>
      </c>
      <c r="G161" s="3">
        <f>IF(Configuration!B$3,MEDIAN(B:B),NA())</f>
        <v>0.10475000000000001</v>
      </c>
      <c r="I161" s="3">
        <f>IF(ISBLANK('Run Chart Creator'!B164),"",IF(ISBLANK('Run Chart Creator'!C164),Calculation!I160,Calculation!I160+1))</f>
      </c>
      <c r="J161" s="7" t="e">
        <f t="shared" si="9"/>
        <v>#VALUE!</v>
      </c>
      <c r="K161" s="7" t="e">
        <f t="shared" si="7"/>
        <v>#VALUE!</v>
      </c>
      <c r="L161" s="7" t="e">
        <f t="shared" si="8"/>
        <v>#VALUE!</v>
      </c>
    </row>
    <row r="162" spans="1:12" ht="15">
      <c r="A162" s="2">
        <f>IF(ISBLANK('Run Chart Creator'!A165),"",'Run Chart Creator'!A165)</f>
      </c>
      <c r="B162" s="8">
        <f>IF(ISBLANK('Run Chart Creator'!B165),"",'Run Chart Creator'!B165)</f>
      </c>
      <c r="C162" s="7" t="e">
        <f>IF(Configuration!B$2,SUMIF(I:I,I162,B:B)/COUNTIF(I:I,I162),NA())</f>
        <v>#N/A</v>
      </c>
      <c r="D162" s="7" t="e">
        <f>C162+(L162*Configuration!$B$1)</f>
        <v>#N/A</v>
      </c>
      <c r="E162" s="7" t="e">
        <f>C162-(L162*Configuration!$B$1)</f>
        <v>#N/A</v>
      </c>
      <c r="G162" s="3">
        <f>IF(Configuration!B$3,MEDIAN(B:B),NA())</f>
        <v>0.10475000000000001</v>
      </c>
      <c r="I162" s="3">
        <f>IF(ISBLANK('Run Chart Creator'!B165),"",IF(ISBLANK('Run Chart Creator'!C165),Calculation!I161,Calculation!I161+1))</f>
      </c>
      <c r="J162" s="7" t="e">
        <f t="shared" si="9"/>
        <v>#VALUE!</v>
      </c>
      <c r="K162" s="7" t="e">
        <f t="shared" si="7"/>
        <v>#VALUE!</v>
      </c>
      <c r="L162" s="7" t="e">
        <f t="shared" si="8"/>
        <v>#VALUE!</v>
      </c>
    </row>
    <row r="163" spans="1:12" ht="15">
      <c r="A163" s="2">
        <f>IF(ISBLANK('Run Chart Creator'!A166),"",'Run Chart Creator'!A166)</f>
      </c>
      <c r="B163" s="8">
        <f>IF(ISBLANK('Run Chart Creator'!B166),"",'Run Chart Creator'!B166)</f>
      </c>
      <c r="C163" s="7" t="e">
        <f>IF(Configuration!B$2,SUMIF(I:I,I163,B:B)/COUNTIF(I:I,I163),NA())</f>
        <v>#N/A</v>
      </c>
      <c r="D163" s="7" t="e">
        <f>C163+(L163*Configuration!$B$1)</f>
        <v>#N/A</v>
      </c>
      <c r="E163" s="7" t="e">
        <f>C163-(L163*Configuration!$B$1)</f>
        <v>#N/A</v>
      </c>
      <c r="G163" s="3">
        <f>IF(Configuration!B$3,MEDIAN(B:B),NA())</f>
        <v>0.10475000000000001</v>
      </c>
      <c r="I163" s="3">
        <f>IF(ISBLANK('Run Chart Creator'!B166),"",IF(ISBLANK('Run Chart Creator'!C166),Calculation!I162,Calculation!I162+1))</f>
      </c>
      <c r="J163" s="7" t="e">
        <f t="shared" si="9"/>
        <v>#VALUE!</v>
      </c>
      <c r="K163" s="7" t="e">
        <f t="shared" si="7"/>
        <v>#VALUE!</v>
      </c>
      <c r="L163" s="7" t="e">
        <f t="shared" si="8"/>
        <v>#VALUE!</v>
      </c>
    </row>
    <row r="164" spans="1:12" ht="15">
      <c r="A164" s="2">
        <f>IF(ISBLANK('Run Chart Creator'!A167),"",'Run Chart Creator'!A167)</f>
      </c>
      <c r="B164" s="8">
        <f>IF(ISBLANK('Run Chart Creator'!B167),"",'Run Chart Creator'!B167)</f>
      </c>
      <c r="C164" s="7" t="e">
        <f>IF(Configuration!B$2,SUMIF(I:I,I164,B:B)/COUNTIF(I:I,I164),NA())</f>
        <v>#N/A</v>
      </c>
      <c r="D164" s="7" t="e">
        <f>C164+(L164*Configuration!$B$1)</f>
        <v>#N/A</v>
      </c>
      <c r="E164" s="7" t="e">
        <f>C164-(L164*Configuration!$B$1)</f>
        <v>#N/A</v>
      </c>
      <c r="G164" s="3">
        <f>IF(Configuration!B$3,MEDIAN(B:B),NA())</f>
        <v>0.10475000000000001</v>
      </c>
      <c r="I164" s="3">
        <f>IF(ISBLANK('Run Chart Creator'!B167),"",IF(ISBLANK('Run Chart Creator'!C167),Calculation!I163,Calculation!I163+1))</f>
      </c>
      <c r="J164" s="7" t="e">
        <f t="shared" si="9"/>
        <v>#VALUE!</v>
      </c>
      <c r="K164" s="7" t="e">
        <f t="shared" si="7"/>
        <v>#VALUE!</v>
      </c>
      <c r="L164" s="7" t="e">
        <f t="shared" si="8"/>
        <v>#VALUE!</v>
      </c>
    </row>
    <row r="165" spans="1:12" ht="15">
      <c r="A165" s="2">
        <f>IF(ISBLANK('Run Chart Creator'!A168),"",'Run Chart Creator'!A168)</f>
      </c>
      <c r="B165" s="8">
        <f>IF(ISBLANK('Run Chart Creator'!B168),"",'Run Chart Creator'!B168)</f>
      </c>
      <c r="C165" s="7" t="e">
        <f>IF(Configuration!B$2,SUMIF(I:I,I165,B:B)/COUNTIF(I:I,I165),NA())</f>
        <v>#N/A</v>
      </c>
      <c r="D165" s="7" t="e">
        <f>C165+(L165*Configuration!$B$1)</f>
        <v>#N/A</v>
      </c>
      <c r="E165" s="7" t="e">
        <f>C165-(L165*Configuration!$B$1)</f>
        <v>#N/A</v>
      </c>
      <c r="G165" s="3">
        <f>IF(Configuration!B$3,MEDIAN(B:B),NA())</f>
        <v>0.10475000000000001</v>
      </c>
      <c r="I165" s="3">
        <f>IF(ISBLANK('Run Chart Creator'!B168),"",IF(ISBLANK('Run Chart Creator'!C168),Calculation!I164,Calculation!I164+1))</f>
      </c>
      <c r="J165" s="7" t="e">
        <f t="shared" si="9"/>
        <v>#VALUE!</v>
      </c>
      <c r="K165" s="7" t="e">
        <f t="shared" si="7"/>
        <v>#VALUE!</v>
      </c>
      <c r="L165" s="7" t="e">
        <f t="shared" si="8"/>
        <v>#VALUE!</v>
      </c>
    </row>
    <row r="166" spans="1:12" ht="15">
      <c r="A166" s="2">
        <f>IF(ISBLANK('Run Chart Creator'!A169),"",'Run Chart Creator'!A169)</f>
      </c>
      <c r="B166" s="8">
        <f>IF(ISBLANK('Run Chart Creator'!B169),"",'Run Chart Creator'!B169)</f>
      </c>
      <c r="C166" s="7" t="e">
        <f>IF(Configuration!B$2,SUMIF(I:I,I166,B:B)/COUNTIF(I:I,I166),NA())</f>
        <v>#N/A</v>
      </c>
      <c r="D166" s="7" t="e">
        <f>C166+(L166*Configuration!$B$1)</f>
        <v>#N/A</v>
      </c>
      <c r="E166" s="7" t="e">
        <f>C166-(L166*Configuration!$B$1)</f>
        <v>#N/A</v>
      </c>
      <c r="G166" s="3">
        <f>IF(Configuration!B$3,MEDIAN(B:B),NA())</f>
        <v>0.10475000000000001</v>
      </c>
      <c r="I166" s="3">
        <f>IF(ISBLANK('Run Chart Creator'!B169),"",IF(ISBLANK('Run Chart Creator'!C169),Calculation!I165,Calculation!I165+1))</f>
      </c>
      <c r="J166" s="7" t="e">
        <f t="shared" si="9"/>
        <v>#VALUE!</v>
      </c>
      <c r="K166" s="7" t="e">
        <f t="shared" si="7"/>
        <v>#VALUE!</v>
      </c>
      <c r="L166" s="7" t="e">
        <f t="shared" si="8"/>
        <v>#VALUE!</v>
      </c>
    </row>
    <row r="167" spans="1:12" ht="15">
      <c r="A167" s="2">
        <f>IF(ISBLANK('Run Chart Creator'!A170),"",'Run Chart Creator'!A170)</f>
      </c>
      <c r="B167" s="8">
        <f>IF(ISBLANK('Run Chart Creator'!B170),"",'Run Chart Creator'!B170)</f>
      </c>
      <c r="C167" s="7" t="e">
        <f>IF(Configuration!B$2,SUMIF(I:I,I167,B:B)/COUNTIF(I:I,I167),NA())</f>
        <v>#N/A</v>
      </c>
      <c r="D167" s="7" t="e">
        <f>C167+(L167*Configuration!$B$1)</f>
        <v>#N/A</v>
      </c>
      <c r="E167" s="7" t="e">
        <f>C167-(L167*Configuration!$B$1)</f>
        <v>#N/A</v>
      </c>
      <c r="G167" s="3">
        <f>IF(Configuration!B$3,MEDIAN(B:B),NA())</f>
        <v>0.10475000000000001</v>
      </c>
      <c r="I167" s="3">
        <f>IF(ISBLANK('Run Chart Creator'!B170),"",IF(ISBLANK('Run Chart Creator'!C170),Calculation!I166,Calculation!I166+1))</f>
      </c>
      <c r="J167" s="7" t="e">
        <f t="shared" si="9"/>
        <v>#VALUE!</v>
      </c>
      <c r="K167" s="7" t="e">
        <f t="shared" si="7"/>
        <v>#VALUE!</v>
      </c>
      <c r="L167" s="7" t="e">
        <f t="shared" si="8"/>
        <v>#VALUE!</v>
      </c>
    </row>
    <row r="168" spans="1:12" ht="15">
      <c r="A168" s="2">
        <f>IF(ISBLANK('Run Chart Creator'!A171),"",'Run Chart Creator'!A171)</f>
      </c>
      <c r="B168" s="8">
        <f>IF(ISBLANK('Run Chart Creator'!B171),"",'Run Chart Creator'!B171)</f>
      </c>
      <c r="C168" s="7" t="e">
        <f>IF(Configuration!B$2,SUMIF(I:I,I168,B:B)/COUNTIF(I:I,I168),NA())</f>
        <v>#N/A</v>
      </c>
      <c r="D168" s="7" t="e">
        <f>C168+(L168*Configuration!$B$1)</f>
        <v>#N/A</v>
      </c>
      <c r="E168" s="7" t="e">
        <f>C168-(L168*Configuration!$B$1)</f>
        <v>#N/A</v>
      </c>
      <c r="G168" s="3">
        <f>IF(Configuration!B$3,MEDIAN(B:B),NA())</f>
        <v>0.10475000000000001</v>
      </c>
      <c r="I168" s="3">
        <f>IF(ISBLANK('Run Chart Creator'!B171),"",IF(ISBLANK('Run Chart Creator'!C171),Calculation!I167,Calculation!I167+1))</f>
      </c>
      <c r="J168" s="7" t="e">
        <f t="shared" si="9"/>
        <v>#VALUE!</v>
      </c>
      <c r="K168" s="7" t="e">
        <f t="shared" si="7"/>
        <v>#VALUE!</v>
      </c>
      <c r="L168" s="7" t="e">
        <f t="shared" si="8"/>
        <v>#VALUE!</v>
      </c>
    </row>
    <row r="169" spans="1:12" ht="15">
      <c r="A169" s="2">
        <f>IF(ISBLANK('Run Chart Creator'!A172),"",'Run Chart Creator'!A172)</f>
      </c>
      <c r="B169" s="8">
        <f>IF(ISBLANK('Run Chart Creator'!B172),"",'Run Chart Creator'!B172)</f>
      </c>
      <c r="C169" s="7" t="e">
        <f>IF(Configuration!B$2,SUMIF(I:I,I169,B:B)/COUNTIF(I:I,I169),NA())</f>
        <v>#N/A</v>
      </c>
      <c r="D169" s="7" t="e">
        <f>C169+(L169*Configuration!$B$1)</f>
        <v>#N/A</v>
      </c>
      <c r="E169" s="7" t="e">
        <f>C169-(L169*Configuration!$B$1)</f>
        <v>#N/A</v>
      </c>
      <c r="G169" s="3">
        <f>IF(Configuration!B$3,MEDIAN(B:B),NA())</f>
        <v>0.10475000000000001</v>
      </c>
      <c r="I169" s="3">
        <f>IF(ISBLANK('Run Chart Creator'!B172),"",IF(ISBLANK('Run Chart Creator'!C172),Calculation!I168,Calculation!I168+1))</f>
      </c>
      <c r="J169" s="7" t="e">
        <f t="shared" si="9"/>
        <v>#VALUE!</v>
      </c>
      <c r="K169" s="7" t="e">
        <f t="shared" si="7"/>
        <v>#VALUE!</v>
      </c>
      <c r="L169" s="7" t="e">
        <f t="shared" si="8"/>
        <v>#VALUE!</v>
      </c>
    </row>
    <row r="170" spans="1:12" ht="15">
      <c r="A170" s="2">
        <f>IF(ISBLANK('Run Chart Creator'!A173),"",'Run Chart Creator'!A173)</f>
      </c>
      <c r="B170" s="8">
        <f>IF(ISBLANK('Run Chart Creator'!B173),"",'Run Chart Creator'!B173)</f>
      </c>
      <c r="C170" s="7" t="e">
        <f>IF(Configuration!B$2,SUMIF(I:I,I170,B:B)/COUNTIF(I:I,I170),NA())</f>
        <v>#N/A</v>
      </c>
      <c r="D170" s="7" t="e">
        <f>C170+(L170*Configuration!$B$1)</f>
        <v>#N/A</v>
      </c>
      <c r="E170" s="7" t="e">
        <f>C170-(L170*Configuration!$B$1)</f>
        <v>#N/A</v>
      </c>
      <c r="G170" s="3">
        <f>IF(Configuration!B$3,MEDIAN(B:B),NA())</f>
        <v>0.10475000000000001</v>
      </c>
      <c r="I170" s="3">
        <f>IF(ISBLANK('Run Chart Creator'!B173),"",IF(ISBLANK('Run Chart Creator'!C173),Calculation!I169,Calculation!I169+1))</f>
      </c>
      <c r="J170" s="7" t="e">
        <f t="shared" si="9"/>
        <v>#VALUE!</v>
      </c>
      <c r="K170" s="7" t="e">
        <f t="shared" si="7"/>
        <v>#VALUE!</v>
      </c>
      <c r="L170" s="7" t="e">
        <f t="shared" si="8"/>
        <v>#VALUE!</v>
      </c>
    </row>
    <row r="171" spans="1:12" ht="15">
      <c r="A171" s="2">
        <f>IF(ISBLANK('Run Chart Creator'!A174),"",'Run Chart Creator'!A174)</f>
      </c>
      <c r="B171" s="8">
        <f>IF(ISBLANK('Run Chart Creator'!B174),"",'Run Chart Creator'!B174)</f>
      </c>
      <c r="C171" s="7" t="e">
        <f>IF(Configuration!B$2,SUMIF(I:I,I171,B:B)/COUNTIF(I:I,I171),NA())</f>
        <v>#N/A</v>
      </c>
      <c r="D171" s="7" t="e">
        <f>C171+(L171*Configuration!$B$1)</f>
        <v>#N/A</v>
      </c>
      <c r="E171" s="7" t="e">
        <f>C171-(L171*Configuration!$B$1)</f>
        <v>#N/A</v>
      </c>
      <c r="G171" s="3">
        <f>IF(Configuration!B$3,MEDIAN(B:B),NA())</f>
        <v>0.10475000000000001</v>
      </c>
      <c r="I171" s="3">
        <f>IF(ISBLANK('Run Chart Creator'!B174),"",IF(ISBLANK('Run Chart Creator'!C174),Calculation!I170,Calculation!I170+1))</f>
      </c>
      <c r="J171" s="7" t="e">
        <f t="shared" si="9"/>
        <v>#VALUE!</v>
      </c>
      <c r="K171" s="7" t="e">
        <f t="shared" si="7"/>
        <v>#VALUE!</v>
      </c>
      <c r="L171" s="7" t="e">
        <f t="shared" si="8"/>
        <v>#VALUE!</v>
      </c>
    </row>
    <row r="172" spans="1:12" ht="15">
      <c r="A172" s="2">
        <f>IF(ISBLANK('Run Chart Creator'!A175),"",'Run Chart Creator'!A175)</f>
      </c>
      <c r="B172" s="8">
        <f>IF(ISBLANK('Run Chart Creator'!B175),"",'Run Chart Creator'!B175)</f>
      </c>
      <c r="C172" s="7" t="e">
        <f>IF(Configuration!B$2,SUMIF(I:I,I172,B:B)/COUNTIF(I:I,I172),NA())</f>
        <v>#N/A</v>
      </c>
      <c r="D172" s="7" t="e">
        <f>C172+(L172*Configuration!$B$1)</f>
        <v>#N/A</v>
      </c>
      <c r="E172" s="7" t="e">
        <f>C172-(L172*Configuration!$B$1)</f>
        <v>#N/A</v>
      </c>
      <c r="G172" s="3">
        <f>IF(Configuration!B$3,MEDIAN(B:B),NA())</f>
        <v>0.10475000000000001</v>
      </c>
      <c r="I172" s="3">
        <f>IF(ISBLANK('Run Chart Creator'!B175),"",IF(ISBLANK('Run Chart Creator'!C175),Calculation!I171,Calculation!I171+1))</f>
      </c>
      <c r="J172" s="7" t="e">
        <f t="shared" si="9"/>
        <v>#VALUE!</v>
      </c>
      <c r="K172" s="7" t="e">
        <f t="shared" si="7"/>
        <v>#VALUE!</v>
      </c>
      <c r="L172" s="7" t="e">
        <f t="shared" si="8"/>
        <v>#VALUE!</v>
      </c>
    </row>
    <row r="173" spans="1:12" ht="15">
      <c r="A173" s="2">
        <f>IF(ISBLANK('Run Chart Creator'!A176),"",'Run Chart Creator'!A176)</f>
      </c>
      <c r="B173" s="8">
        <f>IF(ISBLANK('Run Chart Creator'!B176),"",'Run Chart Creator'!B176)</f>
      </c>
      <c r="C173" s="7" t="e">
        <f>IF(Configuration!B$2,SUMIF(I:I,I173,B:B)/COUNTIF(I:I,I173),NA())</f>
        <v>#N/A</v>
      </c>
      <c r="D173" s="7" t="e">
        <f>C173+(L173*Configuration!$B$1)</f>
        <v>#N/A</v>
      </c>
      <c r="E173" s="7" t="e">
        <f>C173-(L173*Configuration!$B$1)</f>
        <v>#N/A</v>
      </c>
      <c r="G173" s="3">
        <f>IF(Configuration!B$3,MEDIAN(B:B),NA())</f>
        <v>0.10475000000000001</v>
      </c>
      <c r="I173" s="3">
        <f>IF(ISBLANK('Run Chart Creator'!B176),"",IF(ISBLANK('Run Chart Creator'!C176),Calculation!I172,Calculation!I172+1))</f>
      </c>
      <c r="J173" s="7" t="e">
        <f t="shared" si="9"/>
        <v>#VALUE!</v>
      </c>
      <c r="K173" s="7" t="e">
        <f t="shared" si="7"/>
        <v>#VALUE!</v>
      </c>
      <c r="L173" s="7" t="e">
        <f t="shared" si="8"/>
        <v>#VALUE!</v>
      </c>
    </row>
    <row r="174" spans="1:12" ht="15">
      <c r="A174" s="2">
        <f>IF(ISBLANK('Run Chart Creator'!A177),"",'Run Chart Creator'!A177)</f>
      </c>
      <c r="B174" s="8">
        <f>IF(ISBLANK('Run Chart Creator'!B177),"",'Run Chart Creator'!B177)</f>
      </c>
      <c r="C174" s="7" t="e">
        <f>IF(Configuration!B$2,SUMIF(I:I,I174,B:B)/COUNTIF(I:I,I174),NA())</f>
        <v>#N/A</v>
      </c>
      <c r="D174" s="7" t="e">
        <f>C174+(L174*Configuration!$B$1)</f>
        <v>#N/A</v>
      </c>
      <c r="E174" s="7" t="e">
        <f>C174-(L174*Configuration!$B$1)</f>
        <v>#N/A</v>
      </c>
      <c r="G174" s="3">
        <f>IF(Configuration!B$3,MEDIAN(B:B),NA())</f>
        <v>0.10475000000000001</v>
      </c>
      <c r="I174" s="3">
        <f>IF(ISBLANK('Run Chart Creator'!B177),"",IF(ISBLANK('Run Chart Creator'!C177),Calculation!I173,Calculation!I173+1))</f>
      </c>
      <c r="J174" s="7" t="e">
        <f t="shared" si="9"/>
        <v>#VALUE!</v>
      </c>
      <c r="K174" s="7" t="e">
        <f t="shared" si="7"/>
        <v>#VALUE!</v>
      </c>
      <c r="L174" s="7" t="e">
        <f t="shared" si="8"/>
        <v>#VALUE!</v>
      </c>
    </row>
    <row r="175" spans="1:12" ht="15">
      <c r="A175" s="2">
        <f>IF(ISBLANK('Run Chart Creator'!A178),"",'Run Chart Creator'!A178)</f>
      </c>
      <c r="B175" s="8">
        <f>IF(ISBLANK('Run Chart Creator'!B178),"",'Run Chart Creator'!B178)</f>
      </c>
      <c r="C175" s="7" t="e">
        <f>IF(Configuration!B$2,SUMIF(I:I,I175,B:B)/COUNTIF(I:I,I175),NA())</f>
        <v>#N/A</v>
      </c>
      <c r="D175" s="7" t="e">
        <f>C175+(L175*Configuration!$B$1)</f>
        <v>#N/A</v>
      </c>
      <c r="E175" s="7" t="e">
        <f>C175-(L175*Configuration!$B$1)</f>
        <v>#N/A</v>
      </c>
      <c r="G175" s="3">
        <f>IF(Configuration!B$3,MEDIAN(B:B),NA())</f>
        <v>0.10475000000000001</v>
      </c>
      <c r="I175" s="3">
        <f>IF(ISBLANK('Run Chart Creator'!B178),"",IF(ISBLANK('Run Chart Creator'!C178),Calculation!I174,Calculation!I174+1))</f>
      </c>
      <c r="J175" s="7" t="e">
        <f t="shared" si="9"/>
        <v>#VALUE!</v>
      </c>
      <c r="K175" s="7" t="e">
        <f t="shared" si="7"/>
        <v>#VALUE!</v>
      </c>
      <c r="L175" s="7" t="e">
        <f t="shared" si="8"/>
        <v>#VALUE!</v>
      </c>
    </row>
    <row r="176" spans="1:12" ht="15">
      <c r="A176" s="2">
        <f>IF(ISBLANK('Run Chart Creator'!A179),"",'Run Chart Creator'!A179)</f>
      </c>
      <c r="B176" s="8">
        <f>IF(ISBLANK('Run Chart Creator'!B179),"",'Run Chart Creator'!B179)</f>
      </c>
      <c r="C176" s="7" t="e">
        <f>IF(Configuration!B$2,SUMIF(I:I,I176,B:B)/COUNTIF(I:I,I176),NA())</f>
        <v>#N/A</v>
      </c>
      <c r="D176" s="7" t="e">
        <f>C176+(L176*Configuration!$B$1)</f>
        <v>#N/A</v>
      </c>
      <c r="E176" s="7" t="e">
        <f>C176-(L176*Configuration!$B$1)</f>
        <v>#N/A</v>
      </c>
      <c r="G176" s="3">
        <f>IF(Configuration!B$3,MEDIAN(B:B),NA())</f>
        <v>0.10475000000000001</v>
      </c>
      <c r="I176" s="3">
        <f>IF(ISBLANK('Run Chart Creator'!B179),"",IF(ISBLANK('Run Chart Creator'!C179),Calculation!I175,Calculation!I175+1))</f>
      </c>
      <c r="J176" s="7" t="e">
        <f t="shared" si="9"/>
        <v>#VALUE!</v>
      </c>
      <c r="K176" s="7" t="e">
        <f t="shared" si="7"/>
        <v>#VALUE!</v>
      </c>
      <c r="L176" s="7" t="e">
        <f t="shared" si="8"/>
        <v>#VALUE!</v>
      </c>
    </row>
    <row r="177" spans="1:12" ht="15">
      <c r="A177" s="2">
        <f>IF(ISBLANK('Run Chart Creator'!A180),"",'Run Chart Creator'!A180)</f>
      </c>
      <c r="B177" s="8">
        <f>IF(ISBLANK('Run Chart Creator'!B180),"",'Run Chart Creator'!B180)</f>
      </c>
      <c r="C177" s="7" t="e">
        <f>IF(Configuration!B$2,SUMIF(I:I,I177,B:B)/COUNTIF(I:I,I177),NA())</f>
        <v>#N/A</v>
      </c>
      <c r="D177" s="7" t="e">
        <f>C177+(L177*Configuration!$B$1)</f>
        <v>#N/A</v>
      </c>
      <c r="E177" s="7" t="e">
        <f>C177-(L177*Configuration!$B$1)</f>
        <v>#N/A</v>
      </c>
      <c r="G177" s="3">
        <f>IF(Configuration!B$3,MEDIAN(B:B),NA())</f>
        <v>0.10475000000000001</v>
      </c>
      <c r="I177" s="3">
        <f>IF(ISBLANK('Run Chart Creator'!B180),"",IF(ISBLANK('Run Chart Creator'!C180),Calculation!I176,Calculation!I176+1))</f>
      </c>
      <c r="J177" s="7" t="e">
        <f t="shared" si="9"/>
        <v>#VALUE!</v>
      </c>
      <c r="K177" s="7" t="e">
        <f t="shared" si="7"/>
        <v>#VALUE!</v>
      </c>
      <c r="L177" s="7" t="e">
        <f t="shared" si="8"/>
        <v>#VALUE!</v>
      </c>
    </row>
    <row r="178" spans="1:12" ht="15">
      <c r="A178" s="2">
        <f>IF(ISBLANK('Run Chart Creator'!A181),"",'Run Chart Creator'!A181)</f>
      </c>
      <c r="B178" s="8">
        <f>IF(ISBLANK('Run Chart Creator'!B181),"",'Run Chart Creator'!B181)</f>
      </c>
      <c r="C178" s="7" t="e">
        <f>IF(Configuration!B$2,SUMIF(I:I,I178,B:B)/COUNTIF(I:I,I178),NA())</f>
        <v>#N/A</v>
      </c>
      <c r="D178" s="7" t="e">
        <f>C178+(L178*Configuration!$B$1)</f>
        <v>#N/A</v>
      </c>
      <c r="E178" s="7" t="e">
        <f>C178-(L178*Configuration!$B$1)</f>
        <v>#N/A</v>
      </c>
      <c r="G178" s="3">
        <f>IF(Configuration!B$3,MEDIAN(B:B),NA())</f>
        <v>0.10475000000000001</v>
      </c>
      <c r="I178" s="3">
        <f>IF(ISBLANK('Run Chart Creator'!B181),"",IF(ISBLANK('Run Chart Creator'!C181),Calculation!I177,Calculation!I177+1))</f>
      </c>
      <c r="J178" s="7" t="e">
        <f t="shared" si="9"/>
        <v>#VALUE!</v>
      </c>
      <c r="K178" s="7" t="e">
        <f t="shared" si="7"/>
        <v>#VALUE!</v>
      </c>
      <c r="L178" s="7" t="e">
        <f t="shared" si="8"/>
        <v>#VALUE!</v>
      </c>
    </row>
    <row r="179" spans="1:12" ht="15">
      <c r="A179" s="2">
        <f>IF(ISBLANK('Run Chart Creator'!A182),"",'Run Chart Creator'!A182)</f>
      </c>
      <c r="B179" s="8">
        <f>IF(ISBLANK('Run Chart Creator'!B182),"",'Run Chart Creator'!B182)</f>
      </c>
      <c r="C179" s="7" t="e">
        <f>IF(Configuration!B$2,SUMIF(I:I,I179,B:B)/COUNTIF(I:I,I179),NA())</f>
        <v>#N/A</v>
      </c>
      <c r="D179" s="7" t="e">
        <f>C179+(L179*Configuration!$B$1)</f>
        <v>#N/A</v>
      </c>
      <c r="E179" s="7" t="e">
        <f>C179-(L179*Configuration!$B$1)</f>
        <v>#N/A</v>
      </c>
      <c r="G179" s="3">
        <f>IF(Configuration!B$3,MEDIAN(B:B),NA())</f>
        <v>0.10475000000000001</v>
      </c>
      <c r="I179" s="3">
        <f>IF(ISBLANK('Run Chart Creator'!B182),"",IF(ISBLANK('Run Chart Creator'!C182),Calculation!I178,Calculation!I178+1))</f>
      </c>
      <c r="J179" s="7" t="e">
        <f t="shared" si="9"/>
        <v>#VALUE!</v>
      </c>
      <c r="K179" s="7" t="e">
        <f t="shared" si="7"/>
        <v>#VALUE!</v>
      </c>
      <c r="L179" s="7" t="e">
        <f t="shared" si="8"/>
        <v>#VALUE!</v>
      </c>
    </row>
    <row r="180" spans="1:12" ht="15">
      <c r="A180" s="2">
        <f>IF(ISBLANK('Run Chart Creator'!A183),"",'Run Chart Creator'!A183)</f>
      </c>
      <c r="B180" s="8">
        <f>IF(ISBLANK('Run Chart Creator'!B183),"",'Run Chart Creator'!B183)</f>
      </c>
      <c r="C180" s="7" t="e">
        <f>IF(Configuration!B$2,SUMIF(I:I,I180,B:B)/COUNTIF(I:I,I180),NA())</f>
        <v>#N/A</v>
      </c>
      <c r="D180" s="7" t="e">
        <f>C180+(L180*Configuration!$B$1)</f>
        <v>#N/A</v>
      </c>
      <c r="E180" s="7" t="e">
        <f>C180-(L180*Configuration!$B$1)</f>
        <v>#N/A</v>
      </c>
      <c r="G180" s="3">
        <f>IF(Configuration!B$3,MEDIAN(B:B),NA())</f>
        <v>0.10475000000000001</v>
      </c>
      <c r="I180" s="3">
        <f>IF(ISBLANK('Run Chart Creator'!B183),"",IF(ISBLANK('Run Chart Creator'!C183),Calculation!I179,Calculation!I179+1))</f>
      </c>
      <c r="J180" s="7" t="e">
        <f t="shared" si="9"/>
        <v>#VALUE!</v>
      </c>
      <c r="K180" s="7" t="e">
        <f t="shared" si="7"/>
        <v>#VALUE!</v>
      </c>
      <c r="L180" s="7" t="e">
        <f t="shared" si="8"/>
        <v>#VALUE!</v>
      </c>
    </row>
    <row r="181" spans="1:12" ht="15">
      <c r="A181" s="2">
        <f>IF(ISBLANK('Run Chart Creator'!A184),"",'Run Chart Creator'!A184)</f>
      </c>
      <c r="B181" s="8">
        <f>IF(ISBLANK('Run Chart Creator'!B184),"",'Run Chart Creator'!B184)</f>
      </c>
      <c r="C181" s="7" t="e">
        <f>IF(Configuration!B$2,SUMIF(I:I,I181,B:B)/COUNTIF(I:I,I181),NA())</f>
        <v>#N/A</v>
      </c>
      <c r="D181" s="7" t="e">
        <f>C181+(L181*Configuration!$B$1)</f>
        <v>#N/A</v>
      </c>
      <c r="E181" s="7" t="e">
        <f>C181-(L181*Configuration!$B$1)</f>
        <v>#N/A</v>
      </c>
      <c r="G181" s="3">
        <f>IF(Configuration!B$3,MEDIAN(B:B),NA())</f>
        <v>0.10475000000000001</v>
      </c>
      <c r="I181" s="3">
        <f>IF(ISBLANK('Run Chart Creator'!B184),"",IF(ISBLANK('Run Chart Creator'!C184),Calculation!I180,Calculation!I180+1))</f>
      </c>
      <c r="J181" s="7" t="e">
        <f t="shared" si="9"/>
        <v>#VALUE!</v>
      </c>
      <c r="K181" s="7" t="e">
        <f t="shared" si="7"/>
        <v>#VALUE!</v>
      </c>
      <c r="L181" s="7" t="e">
        <f t="shared" si="8"/>
        <v>#VALUE!</v>
      </c>
    </row>
    <row r="182" spans="1:12" ht="15">
      <c r="A182" s="2">
        <f>IF(ISBLANK('Run Chart Creator'!A185),"",'Run Chart Creator'!A185)</f>
      </c>
      <c r="B182" s="8">
        <f>IF(ISBLANK('Run Chart Creator'!B185),"",'Run Chart Creator'!B185)</f>
      </c>
      <c r="C182" s="7" t="e">
        <f>IF(Configuration!B$2,SUMIF(I:I,I182,B:B)/COUNTIF(I:I,I182),NA())</f>
        <v>#N/A</v>
      </c>
      <c r="D182" s="7" t="e">
        <f>C182+(L182*Configuration!$B$1)</f>
        <v>#N/A</v>
      </c>
      <c r="E182" s="7" t="e">
        <f>C182-(L182*Configuration!$B$1)</f>
        <v>#N/A</v>
      </c>
      <c r="G182" s="3">
        <f>IF(Configuration!B$3,MEDIAN(B:B),NA())</f>
        <v>0.10475000000000001</v>
      </c>
      <c r="I182" s="3">
        <f>IF(ISBLANK('Run Chart Creator'!B185),"",IF(ISBLANK('Run Chart Creator'!C185),Calculation!I181,Calculation!I181+1))</f>
      </c>
      <c r="J182" s="7" t="e">
        <f t="shared" si="9"/>
        <v>#VALUE!</v>
      </c>
      <c r="K182" s="7" t="e">
        <f t="shared" si="7"/>
        <v>#VALUE!</v>
      </c>
      <c r="L182" s="7" t="e">
        <f t="shared" si="8"/>
        <v>#VALUE!</v>
      </c>
    </row>
    <row r="183" spans="1:12" ht="15">
      <c r="A183" s="2">
        <f>IF(ISBLANK('Run Chart Creator'!A186),"",'Run Chart Creator'!A186)</f>
      </c>
      <c r="B183" s="8">
        <f>IF(ISBLANK('Run Chart Creator'!B186),"",'Run Chart Creator'!B186)</f>
      </c>
      <c r="C183" s="7" t="e">
        <f>IF(Configuration!B$2,SUMIF(I:I,I183,B:B)/COUNTIF(I:I,I183),NA())</f>
        <v>#N/A</v>
      </c>
      <c r="D183" s="7" t="e">
        <f>C183+(L183*Configuration!$B$1)</f>
        <v>#N/A</v>
      </c>
      <c r="E183" s="7" t="e">
        <f>C183-(L183*Configuration!$B$1)</f>
        <v>#N/A</v>
      </c>
      <c r="G183" s="3">
        <f>IF(Configuration!B$3,MEDIAN(B:B),NA())</f>
        <v>0.10475000000000001</v>
      </c>
      <c r="I183" s="3">
        <f>IF(ISBLANK('Run Chart Creator'!B186),"",IF(ISBLANK('Run Chart Creator'!C186),Calculation!I182,Calculation!I182+1))</f>
      </c>
      <c r="J183" s="7" t="e">
        <f t="shared" si="9"/>
        <v>#VALUE!</v>
      </c>
      <c r="K183" s="7" t="e">
        <f t="shared" si="7"/>
        <v>#VALUE!</v>
      </c>
      <c r="L183" s="7" t="e">
        <f t="shared" si="8"/>
        <v>#VALUE!</v>
      </c>
    </row>
    <row r="184" spans="1:12" ht="15">
      <c r="A184" s="2">
        <f>IF(ISBLANK('Run Chart Creator'!A187),"",'Run Chart Creator'!A187)</f>
      </c>
      <c r="B184" s="8">
        <f>IF(ISBLANK('Run Chart Creator'!B187),"",'Run Chart Creator'!B187)</f>
      </c>
      <c r="C184" s="7" t="e">
        <f>IF(Configuration!B$2,SUMIF(I:I,I184,B:B)/COUNTIF(I:I,I184),NA())</f>
        <v>#N/A</v>
      </c>
      <c r="D184" s="7" t="e">
        <f>C184+(L184*Configuration!$B$1)</f>
        <v>#N/A</v>
      </c>
      <c r="E184" s="7" t="e">
        <f>C184-(L184*Configuration!$B$1)</f>
        <v>#N/A</v>
      </c>
      <c r="G184" s="3">
        <f>IF(Configuration!B$3,MEDIAN(B:B),NA())</f>
        <v>0.10475000000000001</v>
      </c>
      <c r="I184" s="3">
        <f>IF(ISBLANK('Run Chart Creator'!B187),"",IF(ISBLANK('Run Chart Creator'!C187),Calculation!I183,Calculation!I183+1))</f>
      </c>
      <c r="J184" s="7" t="e">
        <f t="shared" si="9"/>
        <v>#VALUE!</v>
      </c>
      <c r="K184" s="7" t="e">
        <f t="shared" si="7"/>
        <v>#VALUE!</v>
      </c>
      <c r="L184" s="7" t="e">
        <f t="shared" si="8"/>
        <v>#VALUE!</v>
      </c>
    </row>
    <row r="185" spans="1:12" ht="15">
      <c r="A185" s="2">
        <f>IF(ISBLANK('Run Chart Creator'!A188),"",'Run Chart Creator'!A188)</f>
      </c>
      <c r="B185" s="8">
        <f>IF(ISBLANK('Run Chart Creator'!B188),"",'Run Chart Creator'!B188)</f>
      </c>
      <c r="C185" s="7" t="e">
        <f>IF(Configuration!B$2,SUMIF(I:I,I185,B:B)/COUNTIF(I:I,I185),NA())</f>
        <v>#N/A</v>
      </c>
      <c r="D185" s="7" t="e">
        <f>C185+(L185*Configuration!$B$1)</f>
        <v>#N/A</v>
      </c>
      <c r="E185" s="7" t="e">
        <f>C185-(L185*Configuration!$B$1)</f>
        <v>#N/A</v>
      </c>
      <c r="G185" s="3">
        <f>IF(Configuration!B$3,MEDIAN(B:B),NA())</f>
        <v>0.10475000000000001</v>
      </c>
      <c r="I185" s="3">
        <f>IF(ISBLANK('Run Chart Creator'!B188),"",IF(ISBLANK('Run Chart Creator'!C188),Calculation!I184,Calculation!I184+1))</f>
      </c>
      <c r="J185" s="7" t="e">
        <f t="shared" si="9"/>
        <v>#VALUE!</v>
      </c>
      <c r="K185" s="7" t="e">
        <f t="shared" si="7"/>
        <v>#VALUE!</v>
      </c>
      <c r="L185" s="7" t="e">
        <f t="shared" si="8"/>
        <v>#VALUE!</v>
      </c>
    </row>
    <row r="186" spans="1:12" ht="15">
      <c r="A186" s="2">
        <f>IF(ISBLANK('Run Chart Creator'!A189),"",'Run Chart Creator'!A189)</f>
      </c>
      <c r="B186" s="8">
        <f>IF(ISBLANK('Run Chart Creator'!B189),"",'Run Chart Creator'!B189)</f>
      </c>
      <c r="C186" s="7" t="e">
        <f>IF(Configuration!B$2,SUMIF(I:I,I186,B:B)/COUNTIF(I:I,I186),NA())</f>
        <v>#N/A</v>
      </c>
      <c r="D186" s="7" t="e">
        <f>C186+(L186*Configuration!$B$1)</f>
        <v>#N/A</v>
      </c>
      <c r="E186" s="7" t="e">
        <f>C186-(L186*Configuration!$B$1)</f>
        <v>#N/A</v>
      </c>
      <c r="G186" s="3">
        <f>IF(Configuration!B$3,MEDIAN(B:B),NA())</f>
        <v>0.10475000000000001</v>
      </c>
      <c r="I186" s="3">
        <f>IF(ISBLANK('Run Chart Creator'!B189),"",IF(ISBLANK('Run Chart Creator'!C189),Calculation!I185,Calculation!I185+1))</f>
      </c>
      <c r="J186" s="7" t="e">
        <f t="shared" si="9"/>
        <v>#VALUE!</v>
      </c>
      <c r="K186" s="7" t="e">
        <f t="shared" si="7"/>
        <v>#VALUE!</v>
      </c>
      <c r="L186" s="7" t="e">
        <f t="shared" si="8"/>
        <v>#VALUE!</v>
      </c>
    </row>
    <row r="187" spans="1:12" ht="15">
      <c r="A187" s="2">
        <f>IF(ISBLANK('Run Chart Creator'!A190),"",'Run Chart Creator'!A190)</f>
      </c>
      <c r="B187" s="8">
        <f>IF(ISBLANK('Run Chart Creator'!B190),"",'Run Chart Creator'!B190)</f>
      </c>
      <c r="C187" s="7" t="e">
        <f>IF(Configuration!B$2,SUMIF(I:I,I187,B:B)/COUNTIF(I:I,I187),NA())</f>
        <v>#N/A</v>
      </c>
      <c r="D187" s="7" t="e">
        <f>C187+(L187*Configuration!$B$1)</f>
        <v>#N/A</v>
      </c>
      <c r="E187" s="7" t="e">
        <f>C187-(L187*Configuration!$B$1)</f>
        <v>#N/A</v>
      </c>
      <c r="G187" s="3">
        <f>IF(Configuration!B$3,MEDIAN(B:B),NA())</f>
        <v>0.10475000000000001</v>
      </c>
      <c r="I187" s="3">
        <f>IF(ISBLANK('Run Chart Creator'!B190),"",IF(ISBLANK('Run Chart Creator'!C190),Calculation!I186,Calculation!I186+1))</f>
      </c>
      <c r="J187" s="7" t="e">
        <f t="shared" si="9"/>
        <v>#VALUE!</v>
      </c>
      <c r="K187" s="7" t="e">
        <f t="shared" si="7"/>
        <v>#VALUE!</v>
      </c>
      <c r="L187" s="7" t="e">
        <f t="shared" si="8"/>
        <v>#VALUE!</v>
      </c>
    </row>
    <row r="188" spans="1:12" ht="15">
      <c r="A188" s="2">
        <f>IF(ISBLANK('Run Chart Creator'!A191),"",'Run Chart Creator'!A191)</f>
      </c>
      <c r="B188" s="8">
        <f>IF(ISBLANK('Run Chart Creator'!B191),"",'Run Chart Creator'!B191)</f>
      </c>
      <c r="C188" s="7" t="e">
        <f>IF(Configuration!B$2,SUMIF(I:I,I188,B:B)/COUNTIF(I:I,I188),NA())</f>
        <v>#N/A</v>
      </c>
      <c r="D188" s="7" t="e">
        <f>C188+(L188*Configuration!$B$1)</f>
        <v>#N/A</v>
      </c>
      <c r="E188" s="7" t="e">
        <f>C188-(L188*Configuration!$B$1)</f>
        <v>#N/A</v>
      </c>
      <c r="G188" s="3">
        <f>IF(Configuration!B$3,MEDIAN(B:B),NA())</f>
        <v>0.10475000000000001</v>
      </c>
      <c r="I188" s="3">
        <f>IF(ISBLANK('Run Chart Creator'!B191),"",IF(ISBLANK('Run Chart Creator'!C191),Calculation!I187,Calculation!I187+1))</f>
      </c>
      <c r="J188" s="7" t="e">
        <f t="shared" si="9"/>
        <v>#VALUE!</v>
      </c>
      <c r="K188" s="7" t="e">
        <f t="shared" si="7"/>
        <v>#VALUE!</v>
      </c>
      <c r="L188" s="7" t="e">
        <f t="shared" si="8"/>
        <v>#VALUE!</v>
      </c>
    </row>
    <row r="189" spans="1:12" ht="15">
      <c r="A189" s="2">
        <f>IF(ISBLANK('Run Chart Creator'!A192),"",'Run Chart Creator'!A192)</f>
      </c>
      <c r="B189" s="8">
        <f>IF(ISBLANK('Run Chart Creator'!B192),"",'Run Chart Creator'!B192)</f>
      </c>
      <c r="C189" s="7" t="e">
        <f>IF(Configuration!B$2,SUMIF(I:I,I189,B:B)/COUNTIF(I:I,I189),NA())</f>
        <v>#N/A</v>
      </c>
      <c r="D189" s="7" t="e">
        <f>C189+(L189*Configuration!$B$1)</f>
        <v>#N/A</v>
      </c>
      <c r="E189" s="7" t="e">
        <f>C189-(L189*Configuration!$B$1)</f>
        <v>#N/A</v>
      </c>
      <c r="G189" s="3">
        <f>IF(Configuration!B$3,MEDIAN(B:B),NA())</f>
        <v>0.10475000000000001</v>
      </c>
      <c r="I189" s="3">
        <f>IF(ISBLANK('Run Chart Creator'!B192),"",IF(ISBLANK('Run Chart Creator'!C192),Calculation!I188,Calculation!I188+1))</f>
      </c>
      <c r="J189" s="7" t="e">
        <f t="shared" si="9"/>
        <v>#VALUE!</v>
      </c>
      <c r="K189" s="7" t="e">
        <f t="shared" si="7"/>
        <v>#VALUE!</v>
      </c>
      <c r="L189" s="7" t="e">
        <f t="shared" si="8"/>
        <v>#VALUE!</v>
      </c>
    </row>
    <row r="190" spans="1:12" ht="15">
      <c r="A190" s="2">
        <f>IF(ISBLANK('Run Chart Creator'!A193),"",'Run Chart Creator'!A193)</f>
      </c>
      <c r="B190" s="8">
        <f>IF(ISBLANK('Run Chart Creator'!B193),"",'Run Chart Creator'!B193)</f>
      </c>
      <c r="C190" s="7" t="e">
        <f>IF(Configuration!B$2,SUMIF(I:I,I190,B:B)/COUNTIF(I:I,I190),NA())</f>
        <v>#N/A</v>
      </c>
      <c r="D190" s="7" t="e">
        <f>C190+(L190*Configuration!$B$1)</f>
        <v>#N/A</v>
      </c>
      <c r="E190" s="7" t="e">
        <f>C190-(L190*Configuration!$B$1)</f>
        <v>#N/A</v>
      </c>
      <c r="G190" s="3">
        <f>IF(Configuration!B$3,MEDIAN(B:B),NA())</f>
        <v>0.10475000000000001</v>
      </c>
      <c r="I190" s="3">
        <f>IF(ISBLANK('Run Chart Creator'!B193),"",IF(ISBLANK('Run Chart Creator'!C193),Calculation!I189,Calculation!I189+1))</f>
      </c>
      <c r="J190" s="7" t="e">
        <f t="shared" si="9"/>
        <v>#VALUE!</v>
      </c>
      <c r="K190" s="7" t="e">
        <f t="shared" si="7"/>
        <v>#VALUE!</v>
      </c>
      <c r="L190" s="7" t="e">
        <f t="shared" si="8"/>
        <v>#VALUE!</v>
      </c>
    </row>
    <row r="191" spans="1:12" ht="15">
      <c r="A191" s="2">
        <f>IF(ISBLANK('Run Chart Creator'!A194),"",'Run Chart Creator'!A194)</f>
      </c>
      <c r="B191" s="8">
        <f>IF(ISBLANK('Run Chart Creator'!B194),"",'Run Chart Creator'!B194)</f>
      </c>
      <c r="C191" s="7" t="e">
        <f>IF(Configuration!B$2,SUMIF(I:I,I191,B:B)/COUNTIF(I:I,I191),NA())</f>
        <v>#N/A</v>
      </c>
      <c r="D191" s="7" t="e">
        <f>C191+(L191*Configuration!$B$1)</f>
        <v>#N/A</v>
      </c>
      <c r="E191" s="7" t="e">
        <f>C191-(L191*Configuration!$B$1)</f>
        <v>#N/A</v>
      </c>
      <c r="G191" s="3">
        <f>IF(Configuration!B$3,MEDIAN(B:B),NA())</f>
        <v>0.10475000000000001</v>
      </c>
      <c r="I191" s="3">
        <f>IF(ISBLANK('Run Chart Creator'!B194),"",IF(ISBLANK('Run Chart Creator'!C194),Calculation!I190,Calculation!I190+1))</f>
      </c>
      <c r="J191" s="7" t="e">
        <f t="shared" si="9"/>
        <v>#VALUE!</v>
      </c>
      <c r="K191" s="7" t="e">
        <f t="shared" si="7"/>
        <v>#VALUE!</v>
      </c>
      <c r="L191" s="7" t="e">
        <f t="shared" si="8"/>
        <v>#VALUE!</v>
      </c>
    </row>
    <row r="192" spans="1:12" ht="15">
      <c r="A192" s="2">
        <f>IF(ISBLANK('Run Chart Creator'!A195),"",'Run Chart Creator'!A195)</f>
      </c>
      <c r="B192" s="8">
        <f>IF(ISBLANK('Run Chart Creator'!B195),"",'Run Chart Creator'!B195)</f>
      </c>
      <c r="C192" s="7" t="e">
        <f>IF(Configuration!B$2,SUMIF(I:I,I192,B:B)/COUNTIF(I:I,I192),NA())</f>
        <v>#N/A</v>
      </c>
      <c r="D192" s="7" t="e">
        <f>C192+(L192*Configuration!$B$1)</f>
        <v>#N/A</v>
      </c>
      <c r="E192" s="7" t="e">
        <f>C192-(L192*Configuration!$B$1)</f>
        <v>#N/A</v>
      </c>
      <c r="G192" s="3">
        <f>IF(Configuration!B$3,MEDIAN(B:B),NA())</f>
        <v>0.10475000000000001</v>
      </c>
      <c r="I192" s="3">
        <f>IF(ISBLANK('Run Chart Creator'!B195),"",IF(ISBLANK('Run Chart Creator'!C195),Calculation!I191,Calculation!I191+1))</f>
      </c>
      <c r="J192" s="7" t="e">
        <f t="shared" si="9"/>
        <v>#VALUE!</v>
      </c>
      <c r="K192" s="7" t="e">
        <f t="shared" si="7"/>
        <v>#VALUE!</v>
      </c>
      <c r="L192" s="7" t="e">
        <f t="shared" si="8"/>
        <v>#VALUE!</v>
      </c>
    </row>
    <row r="193" spans="1:12" ht="15">
      <c r="A193" s="2">
        <f>IF(ISBLANK('Run Chart Creator'!A196),"",'Run Chart Creator'!A196)</f>
      </c>
      <c r="B193" s="8">
        <f>IF(ISBLANK('Run Chart Creator'!B196),"",'Run Chart Creator'!B196)</f>
      </c>
      <c r="C193" s="7" t="e">
        <f>IF(Configuration!B$2,SUMIF(I:I,I193,B:B)/COUNTIF(I:I,I193),NA())</f>
        <v>#N/A</v>
      </c>
      <c r="D193" s="7" t="e">
        <f>C193+(L193*Configuration!$B$1)</f>
        <v>#N/A</v>
      </c>
      <c r="E193" s="7" t="e">
        <f>C193-(L193*Configuration!$B$1)</f>
        <v>#N/A</v>
      </c>
      <c r="G193" s="3">
        <f>IF(Configuration!B$3,MEDIAN(B:B),NA())</f>
        <v>0.10475000000000001</v>
      </c>
      <c r="I193" s="3">
        <f>IF(ISBLANK('Run Chart Creator'!B196),"",IF(ISBLANK('Run Chart Creator'!C196),Calculation!I192,Calculation!I192+1))</f>
      </c>
      <c r="J193" s="7" t="e">
        <f t="shared" si="9"/>
        <v>#VALUE!</v>
      </c>
      <c r="K193" s="7" t="e">
        <f t="shared" si="7"/>
        <v>#VALUE!</v>
      </c>
      <c r="L193" s="7" t="e">
        <f t="shared" si="8"/>
        <v>#VALUE!</v>
      </c>
    </row>
    <row r="194" spans="1:12" ht="15">
      <c r="A194" s="2">
        <f>IF(ISBLANK('Run Chart Creator'!A197),"",'Run Chart Creator'!A197)</f>
      </c>
      <c r="B194" s="8">
        <f>IF(ISBLANK('Run Chart Creator'!B197),"",'Run Chart Creator'!B197)</f>
      </c>
      <c r="C194" s="7" t="e">
        <f>IF(Configuration!B$2,SUMIF(I:I,I194,B:B)/COUNTIF(I:I,I194),NA())</f>
        <v>#N/A</v>
      </c>
      <c r="D194" s="7" t="e">
        <f>C194+(L194*Configuration!$B$1)</f>
        <v>#N/A</v>
      </c>
      <c r="E194" s="7" t="e">
        <f>C194-(L194*Configuration!$B$1)</f>
        <v>#N/A</v>
      </c>
      <c r="G194" s="3">
        <f>IF(Configuration!B$3,MEDIAN(B:B),NA())</f>
        <v>0.10475000000000001</v>
      </c>
      <c r="I194" s="3">
        <f>IF(ISBLANK('Run Chart Creator'!B197),"",IF(ISBLANK('Run Chart Creator'!C197),Calculation!I193,Calculation!I193+1))</f>
      </c>
      <c r="J194" s="7" t="e">
        <f t="shared" si="9"/>
        <v>#VALUE!</v>
      </c>
      <c r="K194" s="7" t="e">
        <f aca="true" t="shared" si="10" ref="K194:K257">SUMIF(I$1:I$65536,I194,J$1:J$65536)/(COUNTIF(I$1:I$65536,I194)-1)</f>
        <v>#VALUE!</v>
      </c>
      <c r="L194" s="7" t="e">
        <f t="shared" si="8"/>
        <v>#VALUE!</v>
      </c>
    </row>
    <row r="195" spans="1:12" ht="15">
      <c r="A195" s="2">
        <f>IF(ISBLANK('Run Chart Creator'!A198),"",'Run Chart Creator'!A198)</f>
      </c>
      <c r="B195" s="8">
        <f>IF(ISBLANK('Run Chart Creator'!B198),"",'Run Chart Creator'!B198)</f>
      </c>
      <c r="C195" s="7" t="e">
        <f>IF(Configuration!B$2,SUMIF(I:I,I195,B:B)/COUNTIF(I:I,I195),NA())</f>
        <v>#N/A</v>
      </c>
      <c r="D195" s="7" t="e">
        <f>C195+(L195*Configuration!$B$1)</f>
        <v>#N/A</v>
      </c>
      <c r="E195" s="7" t="e">
        <f>C195-(L195*Configuration!$B$1)</f>
        <v>#N/A</v>
      </c>
      <c r="G195" s="3">
        <f>IF(Configuration!B$3,MEDIAN(B:B),NA())</f>
        <v>0.10475000000000001</v>
      </c>
      <c r="I195" s="3">
        <f>IF(ISBLANK('Run Chart Creator'!B198),"",IF(ISBLANK('Run Chart Creator'!C198),Calculation!I194,Calculation!I194+1))</f>
      </c>
      <c r="J195" s="7" t="e">
        <f t="shared" si="9"/>
        <v>#VALUE!</v>
      </c>
      <c r="K195" s="7" t="e">
        <f t="shared" si="10"/>
        <v>#VALUE!</v>
      </c>
      <c r="L195" s="7" t="e">
        <f aca="true" t="shared" si="11" ref="L195:L258">SQRT(K195)</f>
        <v>#VALUE!</v>
      </c>
    </row>
    <row r="196" spans="1:12" ht="15">
      <c r="A196" s="2">
        <f>IF(ISBLANK('Run Chart Creator'!A199),"",'Run Chart Creator'!A199)</f>
      </c>
      <c r="B196" s="8">
        <f>IF(ISBLANK('Run Chart Creator'!B199),"",'Run Chart Creator'!B199)</f>
      </c>
      <c r="C196" s="7" t="e">
        <f>IF(Configuration!B$2,SUMIF(I:I,I196,B:B)/COUNTIF(I:I,I196),NA())</f>
        <v>#N/A</v>
      </c>
      <c r="D196" s="7" t="e">
        <f>C196+(L196*Configuration!$B$1)</f>
        <v>#N/A</v>
      </c>
      <c r="E196" s="7" t="e">
        <f>C196-(L196*Configuration!$B$1)</f>
        <v>#N/A</v>
      </c>
      <c r="G196" s="3">
        <f>IF(Configuration!B$3,MEDIAN(B:B),NA())</f>
        <v>0.10475000000000001</v>
      </c>
      <c r="I196" s="3">
        <f>IF(ISBLANK('Run Chart Creator'!B199),"",IF(ISBLANK('Run Chart Creator'!C199),Calculation!I195,Calculation!I195+1))</f>
      </c>
      <c r="J196" s="7" t="e">
        <f t="shared" si="9"/>
        <v>#VALUE!</v>
      </c>
      <c r="K196" s="7" t="e">
        <f t="shared" si="10"/>
        <v>#VALUE!</v>
      </c>
      <c r="L196" s="7" t="e">
        <f t="shared" si="11"/>
        <v>#VALUE!</v>
      </c>
    </row>
    <row r="197" spans="1:12" ht="15">
      <c r="A197" s="2">
        <f>IF(ISBLANK('Run Chart Creator'!A200),"",'Run Chart Creator'!A200)</f>
      </c>
      <c r="B197" s="8">
        <f>IF(ISBLANK('Run Chart Creator'!B200),"",'Run Chart Creator'!B200)</f>
      </c>
      <c r="C197" s="7" t="e">
        <f>IF(Configuration!B$2,SUMIF(I:I,I197,B:B)/COUNTIF(I:I,I197),NA())</f>
        <v>#N/A</v>
      </c>
      <c r="D197" s="7" t="e">
        <f>C197+(L197*Configuration!$B$1)</f>
        <v>#N/A</v>
      </c>
      <c r="E197" s="7" t="e">
        <f>C197-(L197*Configuration!$B$1)</f>
        <v>#N/A</v>
      </c>
      <c r="G197" s="3">
        <f>IF(Configuration!B$3,MEDIAN(B:B),NA())</f>
        <v>0.10475000000000001</v>
      </c>
      <c r="I197" s="3">
        <f>IF(ISBLANK('Run Chart Creator'!B200),"",IF(ISBLANK('Run Chart Creator'!C200),Calculation!I196,Calculation!I196+1))</f>
      </c>
      <c r="J197" s="7" t="e">
        <f t="shared" si="9"/>
        <v>#VALUE!</v>
      </c>
      <c r="K197" s="7" t="e">
        <f t="shared" si="10"/>
        <v>#VALUE!</v>
      </c>
      <c r="L197" s="7" t="e">
        <f t="shared" si="11"/>
        <v>#VALUE!</v>
      </c>
    </row>
    <row r="198" spans="1:12" ht="15">
      <c r="A198" s="2">
        <f>IF(ISBLANK('Run Chart Creator'!A201),"",'Run Chart Creator'!A201)</f>
      </c>
      <c r="B198" s="8">
        <f>IF(ISBLANK('Run Chart Creator'!B201),"",'Run Chart Creator'!B201)</f>
      </c>
      <c r="C198" s="7" t="e">
        <f>IF(Configuration!B$2,SUMIF(I:I,I198,B:B)/COUNTIF(I:I,I198),NA())</f>
        <v>#N/A</v>
      </c>
      <c r="D198" s="7" t="e">
        <f>C198+(L198*Configuration!$B$1)</f>
        <v>#N/A</v>
      </c>
      <c r="E198" s="7" t="e">
        <f>C198-(L198*Configuration!$B$1)</f>
        <v>#N/A</v>
      </c>
      <c r="G198" s="3">
        <f>IF(Configuration!B$3,MEDIAN(B:B),NA())</f>
        <v>0.10475000000000001</v>
      </c>
      <c r="I198" s="3">
        <f>IF(ISBLANK('Run Chart Creator'!B201),"",IF(ISBLANK('Run Chart Creator'!C201),Calculation!I197,Calculation!I197+1))</f>
      </c>
      <c r="J198" s="7" t="e">
        <f t="shared" si="9"/>
        <v>#VALUE!</v>
      </c>
      <c r="K198" s="7" t="e">
        <f t="shared" si="10"/>
        <v>#VALUE!</v>
      </c>
      <c r="L198" s="7" t="e">
        <f t="shared" si="11"/>
        <v>#VALUE!</v>
      </c>
    </row>
    <row r="199" spans="1:12" ht="15">
      <c r="A199" s="2">
        <f>IF(ISBLANK('Run Chart Creator'!A202),"",'Run Chart Creator'!A202)</f>
      </c>
      <c r="B199" s="8">
        <f>IF(ISBLANK('Run Chart Creator'!B202),"",'Run Chart Creator'!B202)</f>
      </c>
      <c r="C199" s="7" t="e">
        <f>IF(Configuration!B$2,SUMIF(I:I,I199,B:B)/COUNTIF(I:I,I199),NA())</f>
        <v>#N/A</v>
      </c>
      <c r="D199" s="7" t="e">
        <f>C199+(L199*Configuration!$B$1)</f>
        <v>#N/A</v>
      </c>
      <c r="E199" s="7" t="e">
        <f>C199-(L199*Configuration!$B$1)</f>
        <v>#N/A</v>
      </c>
      <c r="G199" s="3">
        <f>IF(Configuration!B$3,MEDIAN(B:B),NA())</f>
        <v>0.10475000000000001</v>
      </c>
      <c r="I199" s="3">
        <f>IF(ISBLANK('Run Chart Creator'!B202),"",IF(ISBLANK('Run Chart Creator'!C202),Calculation!I198,Calculation!I198+1))</f>
      </c>
      <c r="J199" s="7" t="e">
        <f t="shared" si="9"/>
        <v>#VALUE!</v>
      </c>
      <c r="K199" s="7" t="e">
        <f t="shared" si="10"/>
        <v>#VALUE!</v>
      </c>
      <c r="L199" s="7" t="e">
        <f t="shared" si="11"/>
        <v>#VALUE!</v>
      </c>
    </row>
    <row r="200" spans="1:12" ht="15">
      <c r="A200" s="2">
        <f>IF(ISBLANK('Run Chart Creator'!A203),"",'Run Chart Creator'!A203)</f>
      </c>
      <c r="B200" s="8">
        <f>IF(ISBLANK('Run Chart Creator'!B203),"",'Run Chart Creator'!B203)</f>
      </c>
      <c r="C200" s="7" t="e">
        <f>IF(Configuration!B$2,SUMIF(I:I,I200,B:B)/COUNTIF(I:I,I200),NA())</f>
        <v>#N/A</v>
      </c>
      <c r="D200" s="7" t="e">
        <f>C200+(L200*Configuration!$B$1)</f>
        <v>#N/A</v>
      </c>
      <c r="E200" s="7" t="e">
        <f>C200-(L200*Configuration!$B$1)</f>
        <v>#N/A</v>
      </c>
      <c r="G200" s="3">
        <f>IF(Configuration!B$3,MEDIAN(B:B),NA())</f>
        <v>0.10475000000000001</v>
      </c>
      <c r="I200" s="3">
        <f>IF(ISBLANK('Run Chart Creator'!B203),"",IF(ISBLANK('Run Chart Creator'!C203),Calculation!I199,Calculation!I199+1))</f>
      </c>
      <c r="J200" s="7" t="e">
        <f t="shared" si="9"/>
        <v>#VALUE!</v>
      </c>
      <c r="K200" s="7" t="e">
        <f t="shared" si="10"/>
        <v>#VALUE!</v>
      </c>
      <c r="L200" s="7" t="e">
        <f t="shared" si="11"/>
        <v>#VALUE!</v>
      </c>
    </row>
    <row r="201" spans="1:12" ht="15">
      <c r="A201" s="2">
        <f>IF(ISBLANK('Run Chart Creator'!A204),"",'Run Chart Creator'!A204)</f>
      </c>
      <c r="B201" s="8">
        <f>IF(ISBLANK('Run Chart Creator'!B204),"",'Run Chart Creator'!B204)</f>
      </c>
      <c r="C201" s="7" t="e">
        <f>IF(Configuration!B$2,SUMIF(I:I,I201,B:B)/COUNTIF(I:I,I201),NA())</f>
        <v>#N/A</v>
      </c>
      <c r="D201" s="7" t="e">
        <f>C201+(L201*Configuration!$B$1)</f>
        <v>#N/A</v>
      </c>
      <c r="E201" s="7" t="e">
        <f>C201-(L201*Configuration!$B$1)</f>
        <v>#N/A</v>
      </c>
      <c r="G201" s="3">
        <f>IF(Configuration!B$3,MEDIAN(B:B),NA())</f>
        <v>0.10475000000000001</v>
      </c>
      <c r="I201" s="3">
        <f>IF(ISBLANK('Run Chart Creator'!B204),"",IF(ISBLANK('Run Chart Creator'!C204),Calculation!I200,Calculation!I200+1))</f>
      </c>
      <c r="J201" s="7" t="e">
        <f t="shared" si="9"/>
        <v>#VALUE!</v>
      </c>
      <c r="K201" s="7" t="e">
        <f t="shared" si="10"/>
        <v>#VALUE!</v>
      </c>
      <c r="L201" s="7" t="e">
        <f t="shared" si="11"/>
        <v>#VALUE!</v>
      </c>
    </row>
    <row r="202" spans="1:12" ht="15">
      <c r="A202" s="2">
        <f>IF(ISBLANK('Run Chart Creator'!A205),"",'Run Chart Creator'!A205)</f>
      </c>
      <c r="B202" s="8">
        <f>IF(ISBLANK('Run Chart Creator'!B205),"",'Run Chart Creator'!B205)</f>
      </c>
      <c r="C202" s="7" t="e">
        <f>IF(Configuration!B$2,SUMIF(I:I,I202,B:B)/COUNTIF(I:I,I202),NA())</f>
        <v>#N/A</v>
      </c>
      <c r="D202" s="7" t="e">
        <f>C202+(L202*Configuration!$B$1)</f>
        <v>#N/A</v>
      </c>
      <c r="E202" s="7" t="e">
        <f>C202-(L202*Configuration!$B$1)</f>
        <v>#N/A</v>
      </c>
      <c r="G202" s="3">
        <f>IF(Configuration!B$3,MEDIAN(B:B),NA())</f>
        <v>0.10475000000000001</v>
      </c>
      <c r="I202" s="3">
        <f>IF(ISBLANK('Run Chart Creator'!B205),"",IF(ISBLANK('Run Chart Creator'!C205),Calculation!I201,Calculation!I201+1))</f>
      </c>
      <c r="J202" s="7" t="e">
        <f t="shared" si="9"/>
        <v>#VALUE!</v>
      </c>
      <c r="K202" s="7" t="e">
        <f t="shared" si="10"/>
        <v>#VALUE!</v>
      </c>
      <c r="L202" s="7" t="e">
        <f t="shared" si="11"/>
        <v>#VALUE!</v>
      </c>
    </row>
    <row r="203" spans="1:12" ht="15">
      <c r="A203" s="2">
        <f>IF(ISBLANK('Run Chart Creator'!A206),"",'Run Chart Creator'!A206)</f>
      </c>
      <c r="B203" s="8">
        <f>IF(ISBLANK('Run Chart Creator'!B206),"",'Run Chart Creator'!B206)</f>
      </c>
      <c r="C203" s="7" t="e">
        <f>IF(Configuration!B$2,SUMIF(I:I,I203,B:B)/COUNTIF(I:I,I203),NA())</f>
        <v>#N/A</v>
      </c>
      <c r="D203" s="7" t="e">
        <f>C203+(L203*Configuration!$B$1)</f>
        <v>#N/A</v>
      </c>
      <c r="E203" s="7" t="e">
        <f>C203-(L203*Configuration!$B$1)</f>
        <v>#N/A</v>
      </c>
      <c r="G203" s="3">
        <f>IF(Configuration!B$3,MEDIAN(B:B),NA())</f>
        <v>0.10475000000000001</v>
      </c>
      <c r="I203" s="3">
        <f>IF(ISBLANK('Run Chart Creator'!B206),"",IF(ISBLANK('Run Chart Creator'!C206),Calculation!I202,Calculation!I202+1))</f>
      </c>
      <c r="J203" s="7" t="e">
        <f t="shared" si="9"/>
        <v>#VALUE!</v>
      </c>
      <c r="K203" s="7" t="e">
        <f t="shared" si="10"/>
        <v>#VALUE!</v>
      </c>
      <c r="L203" s="7" t="e">
        <f t="shared" si="11"/>
        <v>#VALUE!</v>
      </c>
    </row>
    <row r="204" spans="1:12" ht="15">
      <c r="A204" s="2">
        <f>IF(ISBLANK('Run Chart Creator'!A207),"",'Run Chart Creator'!A207)</f>
      </c>
      <c r="B204" s="8">
        <f>IF(ISBLANK('Run Chart Creator'!B207),"",'Run Chart Creator'!B207)</f>
      </c>
      <c r="C204" s="7" t="e">
        <f>IF(Configuration!B$2,SUMIF(I:I,I204,B:B)/COUNTIF(I:I,I204),NA())</f>
        <v>#N/A</v>
      </c>
      <c r="D204" s="7" t="e">
        <f>C204+(L204*Configuration!$B$1)</f>
        <v>#N/A</v>
      </c>
      <c r="E204" s="7" t="e">
        <f>C204-(L204*Configuration!$B$1)</f>
        <v>#N/A</v>
      </c>
      <c r="G204" s="3">
        <f>IF(Configuration!B$3,MEDIAN(B:B),NA())</f>
        <v>0.10475000000000001</v>
      </c>
      <c r="I204" s="3">
        <f>IF(ISBLANK('Run Chart Creator'!B207),"",IF(ISBLANK('Run Chart Creator'!C207),Calculation!I203,Calculation!I203+1))</f>
      </c>
      <c r="J204" s="7" t="e">
        <f t="shared" si="9"/>
        <v>#VALUE!</v>
      </c>
      <c r="K204" s="7" t="e">
        <f t="shared" si="10"/>
        <v>#VALUE!</v>
      </c>
      <c r="L204" s="7" t="e">
        <f t="shared" si="11"/>
        <v>#VALUE!</v>
      </c>
    </row>
    <row r="205" spans="1:12" ht="15">
      <c r="A205" s="2">
        <f>IF(ISBLANK('Run Chart Creator'!A208),"",'Run Chart Creator'!A208)</f>
      </c>
      <c r="B205" s="8">
        <f>IF(ISBLANK('Run Chart Creator'!B208),"",'Run Chart Creator'!B208)</f>
      </c>
      <c r="C205" s="7" t="e">
        <f>IF(Configuration!B$2,SUMIF(I:I,I205,B:B)/COUNTIF(I:I,I205),NA())</f>
        <v>#N/A</v>
      </c>
      <c r="D205" s="7" t="e">
        <f>C205+(L205*Configuration!$B$1)</f>
        <v>#N/A</v>
      </c>
      <c r="E205" s="7" t="e">
        <f>C205-(L205*Configuration!$B$1)</f>
        <v>#N/A</v>
      </c>
      <c r="G205" s="3">
        <f>IF(Configuration!B$3,MEDIAN(B:B),NA())</f>
        <v>0.10475000000000001</v>
      </c>
      <c r="I205" s="3">
        <f>IF(ISBLANK('Run Chart Creator'!B208),"",IF(ISBLANK('Run Chart Creator'!C208),Calculation!I204,Calculation!I204+1))</f>
      </c>
      <c r="J205" s="7" t="e">
        <f t="shared" si="9"/>
        <v>#VALUE!</v>
      </c>
      <c r="K205" s="7" t="e">
        <f t="shared" si="10"/>
        <v>#VALUE!</v>
      </c>
      <c r="L205" s="7" t="e">
        <f t="shared" si="11"/>
        <v>#VALUE!</v>
      </c>
    </row>
    <row r="206" spans="1:12" ht="15">
      <c r="A206" s="2">
        <f>IF(ISBLANK('Run Chart Creator'!A209),"",'Run Chart Creator'!A209)</f>
      </c>
      <c r="B206" s="8">
        <f>IF(ISBLANK('Run Chart Creator'!B209),"",'Run Chart Creator'!B209)</f>
      </c>
      <c r="C206" s="7" t="e">
        <f>IF(Configuration!B$2,SUMIF(I:I,I206,B:B)/COUNTIF(I:I,I206),NA())</f>
        <v>#N/A</v>
      </c>
      <c r="D206" s="7" t="e">
        <f>C206+(L206*Configuration!$B$1)</f>
        <v>#N/A</v>
      </c>
      <c r="E206" s="7" t="e">
        <f>C206-(L206*Configuration!$B$1)</f>
        <v>#N/A</v>
      </c>
      <c r="G206" s="3">
        <f>IF(Configuration!B$3,MEDIAN(B:B),NA())</f>
        <v>0.10475000000000001</v>
      </c>
      <c r="I206" s="3">
        <f>IF(ISBLANK('Run Chart Creator'!B209),"",IF(ISBLANK('Run Chart Creator'!C209),Calculation!I205,Calculation!I205+1))</f>
      </c>
      <c r="J206" s="7" t="e">
        <f t="shared" si="9"/>
        <v>#VALUE!</v>
      </c>
      <c r="K206" s="7" t="e">
        <f t="shared" si="10"/>
        <v>#VALUE!</v>
      </c>
      <c r="L206" s="7" t="e">
        <f t="shared" si="11"/>
        <v>#VALUE!</v>
      </c>
    </row>
    <row r="207" spans="1:12" ht="15">
      <c r="A207" s="2">
        <f>IF(ISBLANK('Run Chart Creator'!A210),"",'Run Chart Creator'!A210)</f>
      </c>
      <c r="B207" s="8">
        <f>IF(ISBLANK('Run Chart Creator'!B210),"",'Run Chart Creator'!B210)</f>
      </c>
      <c r="C207" s="7" t="e">
        <f>IF(Configuration!B$2,SUMIF(I:I,I207,B:B)/COUNTIF(I:I,I207),NA())</f>
        <v>#N/A</v>
      </c>
      <c r="D207" s="7" t="e">
        <f>C207+(L207*Configuration!$B$1)</f>
        <v>#N/A</v>
      </c>
      <c r="E207" s="7" t="e">
        <f>C207-(L207*Configuration!$B$1)</f>
        <v>#N/A</v>
      </c>
      <c r="G207" s="3">
        <f>IF(Configuration!B$3,MEDIAN(B:B),NA())</f>
        <v>0.10475000000000001</v>
      </c>
      <c r="I207" s="3">
        <f>IF(ISBLANK('Run Chart Creator'!B210),"",IF(ISBLANK('Run Chart Creator'!C210),Calculation!I206,Calculation!I206+1))</f>
      </c>
      <c r="J207" s="7" t="e">
        <f t="shared" si="9"/>
        <v>#VALUE!</v>
      </c>
      <c r="K207" s="7" t="e">
        <f t="shared" si="10"/>
        <v>#VALUE!</v>
      </c>
      <c r="L207" s="7" t="e">
        <f t="shared" si="11"/>
        <v>#VALUE!</v>
      </c>
    </row>
    <row r="208" spans="1:12" ht="15">
      <c r="A208" s="2">
        <f>IF(ISBLANK('Run Chart Creator'!A211),"",'Run Chart Creator'!A211)</f>
      </c>
      <c r="B208" s="8">
        <f>IF(ISBLANK('Run Chart Creator'!B211),"",'Run Chart Creator'!B211)</f>
      </c>
      <c r="C208" s="7" t="e">
        <f>IF(Configuration!B$2,SUMIF(I:I,I208,B:B)/COUNTIF(I:I,I208),NA())</f>
        <v>#N/A</v>
      </c>
      <c r="D208" s="7" t="e">
        <f>C208+(L208*Configuration!$B$1)</f>
        <v>#N/A</v>
      </c>
      <c r="E208" s="7" t="e">
        <f>C208-(L208*Configuration!$B$1)</f>
        <v>#N/A</v>
      </c>
      <c r="G208" s="3">
        <f>IF(Configuration!B$3,MEDIAN(B:B),NA())</f>
        <v>0.10475000000000001</v>
      </c>
      <c r="I208" s="3">
        <f>IF(ISBLANK('Run Chart Creator'!B211),"",IF(ISBLANK('Run Chart Creator'!C211),Calculation!I207,Calculation!I207+1))</f>
      </c>
      <c r="J208" s="7" t="e">
        <f t="shared" si="9"/>
        <v>#VALUE!</v>
      </c>
      <c r="K208" s="7" t="e">
        <f t="shared" si="10"/>
        <v>#VALUE!</v>
      </c>
      <c r="L208" s="7" t="e">
        <f t="shared" si="11"/>
        <v>#VALUE!</v>
      </c>
    </row>
    <row r="209" spans="1:12" ht="15">
      <c r="A209" s="2">
        <f>IF(ISBLANK('Run Chart Creator'!A212),"",'Run Chart Creator'!A212)</f>
      </c>
      <c r="B209" s="8">
        <f>IF(ISBLANK('Run Chart Creator'!B212),"",'Run Chart Creator'!B212)</f>
      </c>
      <c r="C209" s="7" t="e">
        <f>IF(Configuration!B$2,SUMIF(I:I,I209,B:B)/COUNTIF(I:I,I209),NA())</f>
        <v>#N/A</v>
      </c>
      <c r="D209" s="7" t="e">
        <f>C209+(L209*Configuration!$B$1)</f>
        <v>#N/A</v>
      </c>
      <c r="E209" s="7" t="e">
        <f>C209-(L209*Configuration!$B$1)</f>
        <v>#N/A</v>
      </c>
      <c r="G209" s="3">
        <f>IF(Configuration!B$3,MEDIAN(B:B),NA())</f>
        <v>0.10475000000000001</v>
      </c>
      <c r="I209" s="3">
        <f>IF(ISBLANK('Run Chart Creator'!B212),"",IF(ISBLANK('Run Chart Creator'!C212),Calculation!I208,Calculation!I208+1))</f>
      </c>
      <c r="J209" s="7" t="e">
        <f t="shared" si="9"/>
        <v>#VALUE!</v>
      </c>
      <c r="K209" s="7" t="e">
        <f t="shared" si="10"/>
        <v>#VALUE!</v>
      </c>
      <c r="L209" s="7" t="e">
        <f t="shared" si="11"/>
        <v>#VALUE!</v>
      </c>
    </row>
    <row r="210" spans="1:12" ht="15">
      <c r="A210" s="2">
        <f>IF(ISBLANK('Run Chart Creator'!A213),"",'Run Chart Creator'!A213)</f>
      </c>
      <c r="B210" s="8">
        <f>IF(ISBLANK('Run Chart Creator'!B213),"",'Run Chart Creator'!B213)</f>
      </c>
      <c r="C210" s="7" t="e">
        <f>IF(Configuration!B$2,SUMIF(I:I,I210,B:B)/COUNTIF(I:I,I210),NA())</f>
        <v>#N/A</v>
      </c>
      <c r="D210" s="7" t="e">
        <f>C210+(L210*Configuration!$B$1)</f>
        <v>#N/A</v>
      </c>
      <c r="E210" s="7" t="e">
        <f>C210-(L210*Configuration!$B$1)</f>
        <v>#N/A</v>
      </c>
      <c r="G210" s="3">
        <f>IF(Configuration!B$3,MEDIAN(B:B),NA())</f>
        <v>0.10475000000000001</v>
      </c>
      <c r="I210" s="3">
        <f>IF(ISBLANK('Run Chart Creator'!B213),"",IF(ISBLANK('Run Chart Creator'!C213),Calculation!I209,Calculation!I209+1))</f>
      </c>
      <c r="J210" s="7" t="e">
        <f t="shared" si="9"/>
        <v>#VALUE!</v>
      </c>
      <c r="K210" s="7" t="e">
        <f t="shared" si="10"/>
        <v>#VALUE!</v>
      </c>
      <c r="L210" s="7" t="e">
        <f t="shared" si="11"/>
        <v>#VALUE!</v>
      </c>
    </row>
    <row r="211" spans="1:12" ht="15">
      <c r="A211" s="2">
        <f>IF(ISBLANK('Run Chart Creator'!A214),"",'Run Chart Creator'!A214)</f>
      </c>
      <c r="B211" s="8">
        <f>IF(ISBLANK('Run Chart Creator'!B214),"",'Run Chart Creator'!B214)</f>
      </c>
      <c r="C211" s="7" t="e">
        <f>IF(Configuration!B$2,SUMIF(I:I,I211,B:B)/COUNTIF(I:I,I211),NA())</f>
        <v>#N/A</v>
      </c>
      <c r="D211" s="7" t="e">
        <f>C211+(L211*Configuration!$B$1)</f>
        <v>#N/A</v>
      </c>
      <c r="E211" s="7" t="e">
        <f>C211-(L211*Configuration!$B$1)</f>
        <v>#N/A</v>
      </c>
      <c r="G211" s="3">
        <f>IF(Configuration!B$3,MEDIAN(B:B),NA())</f>
        <v>0.10475000000000001</v>
      </c>
      <c r="I211" s="3">
        <f>IF(ISBLANK('Run Chart Creator'!B214),"",IF(ISBLANK('Run Chart Creator'!C214),Calculation!I210,Calculation!I210+1))</f>
      </c>
      <c r="J211" s="7" t="e">
        <f t="shared" si="9"/>
        <v>#VALUE!</v>
      </c>
      <c r="K211" s="7" t="e">
        <f t="shared" si="10"/>
        <v>#VALUE!</v>
      </c>
      <c r="L211" s="7" t="e">
        <f t="shared" si="11"/>
        <v>#VALUE!</v>
      </c>
    </row>
    <row r="212" spans="1:12" ht="15">
      <c r="A212" s="2">
        <f>IF(ISBLANK('Run Chart Creator'!A215),"",'Run Chart Creator'!A215)</f>
      </c>
      <c r="B212" s="8">
        <f>IF(ISBLANK('Run Chart Creator'!B215),"",'Run Chart Creator'!B215)</f>
      </c>
      <c r="C212" s="7" t="e">
        <f>IF(Configuration!B$2,SUMIF(I:I,I212,B:B)/COUNTIF(I:I,I212),NA())</f>
        <v>#N/A</v>
      </c>
      <c r="D212" s="7" t="e">
        <f>C212+(L212*Configuration!$B$1)</f>
        <v>#N/A</v>
      </c>
      <c r="E212" s="7" t="e">
        <f>C212-(L212*Configuration!$B$1)</f>
        <v>#N/A</v>
      </c>
      <c r="G212" s="3">
        <f>IF(Configuration!B$3,MEDIAN(B:B),NA())</f>
        <v>0.10475000000000001</v>
      </c>
      <c r="I212" s="3">
        <f>IF(ISBLANK('Run Chart Creator'!B215),"",IF(ISBLANK('Run Chart Creator'!C215),Calculation!I211,Calculation!I211+1))</f>
      </c>
      <c r="J212" s="7" t="e">
        <f aca="true" t="shared" si="12" ref="J212:J275">POWER(B212-C212,2)</f>
        <v>#VALUE!</v>
      </c>
      <c r="K212" s="7" t="e">
        <f t="shared" si="10"/>
        <v>#VALUE!</v>
      </c>
      <c r="L212" s="7" t="e">
        <f t="shared" si="11"/>
        <v>#VALUE!</v>
      </c>
    </row>
    <row r="213" spans="1:12" ht="15">
      <c r="A213" s="2">
        <f>IF(ISBLANK('Run Chart Creator'!A216),"",'Run Chart Creator'!A216)</f>
      </c>
      <c r="B213" s="8">
        <f>IF(ISBLANK('Run Chart Creator'!B216),"",'Run Chart Creator'!B216)</f>
      </c>
      <c r="C213" s="7" t="e">
        <f>IF(Configuration!B$2,SUMIF(I:I,I213,B:B)/COUNTIF(I:I,I213),NA())</f>
        <v>#N/A</v>
      </c>
      <c r="D213" s="7" t="e">
        <f>C213+(L213*Configuration!$B$1)</f>
        <v>#N/A</v>
      </c>
      <c r="E213" s="7" t="e">
        <f>C213-(L213*Configuration!$B$1)</f>
        <v>#N/A</v>
      </c>
      <c r="G213" s="3">
        <f>IF(Configuration!B$3,MEDIAN(B:B),NA())</f>
        <v>0.10475000000000001</v>
      </c>
      <c r="I213" s="3">
        <f>IF(ISBLANK('Run Chart Creator'!B216),"",IF(ISBLANK('Run Chart Creator'!C216),Calculation!I212,Calculation!I212+1))</f>
      </c>
      <c r="J213" s="7" t="e">
        <f t="shared" si="12"/>
        <v>#VALUE!</v>
      </c>
      <c r="K213" s="7" t="e">
        <f t="shared" si="10"/>
        <v>#VALUE!</v>
      </c>
      <c r="L213" s="7" t="e">
        <f t="shared" si="11"/>
        <v>#VALUE!</v>
      </c>
    </row>
    <row r="214" spans="1:12" ht="15">
      <c r="A214" s="2">
        <f>IF(ISBLANK('Run Chart Creator'!A217),"",'Run Chart Creator'!A217)</f>
      </c>
      <c r="B214" s="8">
        <f>IF(ISBLANK('Run Chart Creator'!B217),"",'Run Chart Creator'!B217)</f>
      </c>
      <c r="C214" s="7" t="e">
        <f>IF(Configuration!B$2,SUMIF(I:I,I214,B:B)/COUNTIF(I:I,I214),NA())</f>
        <v>#N/A</v>
      </c>
      <c r="D214" s="7" t="e">
        <f>C214+(L214*Configuration!$B$1)</f>
        <v>#N/A</v>
      </c>
      <c r="E214" s="7" t="e">
        <f>C214-(L214*Configuration!$B$1)</f>
        <v>#N/A</v>
      </c>
      <c r="G214" s="3">
        <f>IF(Configuration!B$3,MEDIAN(B:B),NA())</f>
        <v>0.10475000000000001</v>
      </c>
      <c r="I214" s="3">
        <f>IF(ISBLANK('Run Chart Creator'!B217),"",IF(ISBLANK('Run Chart Creator'!C217),Calculation!I213,Calculation!I213+1))</f>
      </c>
      <c r="J214" s="7" t="e">
        <f t="shared" si="12"/>
        <v>#VALUE!</v>
      </c>
      <c r="K214" s="7" t="e">
        <f t="shared" si="10"/>
        <v>#VALUE!</v>
      </c>
      <c r="L214" s="7" t="e">
        <f t="shared" si="11"/>
        <v>#VALUE!</v>
      </c>
    </row>
    <row r="215" spans="1:12" ht="15">
      <c r="A215" s="2">
        <f>IF(ISBLANK('Run Chart Creator'!A218),"",'Run Chart Creator'!A218)</f>
      </c>
      <c r="B215" s="8">
        <f>IF(ISBLANK('Run Chart Creator'!B218),"",'Run Chart Creator'!B218)</f>
      </c>
      <c r="C215" s="7" t="e">
        <f>IF(Configuration!B$2,SUMIF(I:I,I215,B:B)/COUNTIF(I:I,I215),NA())</f>
        <v>#N/A</v>
      </c>
      <c r="D215" s="7" t="e">
        <f>C215+(L215*Configuration!$B$1)</f>
        <v>#N/A</v>
      </c>
      <c r="E215" s="7" t="e">
        <f>C215-(L215*Configuration!$B$1)</f>
        <v>#N/A</v>
      </c>
      <c r="G215" s="3">
        <f>IF(Configuration!B$3,MEDIAN(B:B),NA())</f>
        <v>0.10475000000000001</v>
      </c>
      <c r="I215" s="3">
        <f>IF(ISBLANK('Run Chart Creator'!B218),"",IF(ISBLANK('Run Chart Creator'!C218),Calculation!I214,Calculation!I214+1))</f>
      </c>
      <c r="J215" s="7" t="e">
        <f t="shared" si="12"/>
        <v>#VALUE!</v>
      </c>
      <c r="K215" s="7" t="e">
        <f t="shared" si="10"/>
        <v>#VALUE!</v>
      </c>
      <c r="L215" s="7" t="e">
        <f t="shared" si="11"/>
        <v>#VALUE!</v>
      </c>
    </row>
    <row r="216" spans="1:12" ht="15">
      <c r="A216" s="2">
        <f>IF(ISBLANK('Run Chart Creator'!A219),"",'Run Chart Creator'!A219)</f>
      </c>
      <c r="B216" s="8">
        <f>IF(ISBLANK('Run Chart Creator'!B219),"",'Run Chart Creator'!B219)</f>
      </c>
      <c r="C216" s="7" t="e">
        <f>IF(Configuration!B$2,SUMIF(I:I,I216,B:B)/COUNTIF(I:I,I216),NA())</f>
        <v>#N/A</v>
      </c>
      <c r="D216" s="7" t="e">
        <f>C216+(L216*Configuration!$B$1)</f>
        <v>#N/A</v>
      </c>
      <c r="E216" s="7" t="e">
        <f>C216-(L216*Configuration!$B$1)</f>
        <v>#N/A</v>
      </c>
      <c r="G216" s="3">
        <f>IF(Configuration!B$3,MEDIAN(B:B),NA())</f>
        <v>0.10475000000000001</v>
      </c>
      <c r="I216" s="3">
        <f>IF(ISBLANK('Run Chart Creator'!B219),"",IF(ISBLANK('Run Chart Creator'!C219),Calculation!I215,Calculation!I215+1))</f>
      </c>
      <c r="J216" s="7" t="e">
        <f t="shared" si="12"/>
        <v>#VALUE!</v>
      </c>
      <c r="K216" s="7" t="e">
        <f t="shared" si="10"/>
        <v>#VALUE!</v>
      </c>
      <c r="L216" s="7" t="e">
        <f t="shared" si="11"/>
        <v>#VALUE!</v>
      </c>
    </row>
    <row r="217" spans="1:12" ht="15">
      <c r="A217" s="2">
        <f>IF(ISBLANK('Run Chart Creator'!A220),"",'Run Chart Creator'!A220)</f>
      </c>
      <c r="B217" s="8">
        <f>IF(ISBLANK('Run Chart Creator'!B220),"",'Run Chart Creator'!B220)</f>
      </c>
      <c r="C217" s="7" t="e">
        <f>IF(Configuration!B$2,SUMIF(I:I,I217,B:B)/COUNTIF(I:I,I217),NA())</f>
        <v>#N/A</v>
      </c>
      <c r="D217" s="7" t="e">
        <f>C217+(L217*Configuration!$B$1)</f>
        <v>#N/A</v>
      </c>
      <c r="E217" s="7" t="e">
        <f>C217-(L217*Configuration!$B$1)</f>
        <v>#N/A</v>
      </c>
      <c r="G217" s="3">
        <f>IF(Configuration!B$3,MEDIAN(B:B),NA())</f>
        <v>0.10475000000000001</v>
      </c>
      <c r="I217" s="3">
        <f>IF(ISBLANK('Run Chart Creator'!B220),"",IF(ISBLANK('Run Chart Creator'!C220),Calculation!I216,Calculation!I216+1))</f>
      </c>
      <c r="J217" s="7" t="e">
        <f t="shared" si="12"/>
        <v>#VALUE!</v>
      </c>
      <c r="K217" s="7" t="e">
        <f t="shared" si="10"/>
        <v>#VALUE!</v>
      </c>
      <c r="L217" s="7" t="e">
        <f t="shared" si="11"/>
        <v>#VALUE!</v>
      </c>
    </row>
    <row r="218" spans="1:12" ht="15">
      <c r="A218" s="2">
        <f>IF(ISBLANK('Run Chart Creator'!A221),"",'Run Chart Creator'!A221)</f>
      </c>
      <c r="B218" s="8">
        <f>IF(ISBLANK('Run Chart Creator'!B221),"",'Run Chart Creator'!B221)</f>
      </c>
      <c r="C218" s="7" t="e">
        <f>IF(Configuration!B$2,SUMIF(I:I,I218,B:B)/COUNTIF(I:I,I218),NA())</f>
        <v>#N/A</v>
      </c>
      <c r="D218" s="7" t="e">
        <f>C218+(L218*Configuration!$B$1)</f>
        <v>#N/A</v>
      </c>
      <c r="E218" s="7" t="e">
        <f>C218-(L218*Configuration!$B$1)</f>
        <v>#N/A</v>
      </c>
      <c r="G218" s="3">
        <f>IF(Configuration!B$3,MEDIAN(B:B),NA())</f>
        <v>0.10475000000000001</v>
      </c>
      <c r="I218" s="3">
        <f>IF(ISBLANK('Run Chart Creator'!B221),"",IF(ISBLANK('Run Chart Creator'!C221),Calculation!I217,Calculation!I217+1))</f>
      </c>
      <c r="J218" s="7" t="e">
        <f t="shared" si="12"/>
        <v>#VALUE!</v>
      </c>
      <c r="K218" s="7" t="e">
        <f t="shared" si="10"/>
        <v>#VALUE!</v>
      </c>
      <c r="L218" s="7" t="e">
        <f t="shared" si="11"/>
        <v>#VALUE!</v>
      </c>
    </row>
    <row r="219" spans="1:12" ht="15">
      <c r="A219" s="2">
        <f>IF(ISBLANK('Run Chart Creator'!A222),"",'Run Chart Creator'!A222)</f>
      </c>
      <c r="B219" s="8">
        <f>IF(ISBLANK('Run Chart Creator'!B222),"",'Run Chart Creator'!B222)</f>
      </c>
      <c r="C219" s="7" t="e">
        <f>IF(Configuration!B$2,SUMIF(I:I,I219,B:B)/COUNTIF(I:I,I219),NA())</f>
        <v>#N/A</v>
      </c>
      <c r="D219" s="7" t="e">
        <f>C219+(L219*Configuration!$B$1)</f>
        <v>#N/A</v>
      </c>
      <c r="E219" s="7" t="e">
        <f>C219-(L219*Configuration!$B$1)</f>
        <v>#N/A</v>
      </c>
      <c r="G219" s="3">
        <f>IF(Configuration!B$3,MEDIAN(B:B),NA())</f>
        <v>0.10475000000000001</v>
      </c>
      <c r="I219" s="3">
        <f>IF(ISBLANK('Run Chart Creator'!B222),"",IF(ISBLANK('Run Chart Creator'!C222),Calculation!I218,Calculation!I218+1))</f>
      </c>
      <c r="J219" s="7" t="e">
        <f t="shared" si="12"/>
        <v>#VALUE!</v>
      </c>
      <c r="K219" s="7" t="e">
        <f t="shared" si="10"/>
        <v>#VALUE!</v>
      </c>
      <c r="L219" s="7" t="e">
        <f t="shared" si="11"/>
        <v>#VALUE!</v>
      </c>
    </row>
    <row r="220" spans="1:12" ht="15">
      <c r="A220" s="2">
        <f>IF(ISBLANK('Run Chart Creator'!A223),"",'Run Chart Creator'!A223)</f>
      </c>
      <c r="B220" s="8">
        <f>IF(ISBLANK('Run Chart Creator'!B223),"",'Run Chart Creator'!B223)</f>
      </c>
      <c r="C220" s="7" t="e">
        <f>IF(Configuration!B$2,SUMIF(I:I,I220,B:B)/COUNTIF(I:I,I220),NA())</f>
        <v>#N/A</v>
      </c>
      <c r="D220" s="7" t="e">
        <f>C220+(L220*Configuration!$B$1)</f>
        <v>#N/A</v>
      </c>
      <c r="E220" s="7" t="e">
        <f>C220-(L220*Configuration!$B$1)</f>
        <v>#N/A</v>
      </c>
      <c r="G220" s="3">
        <f>IF(Configuration!B$3,MEDIAN(B:B),NA())</f>
        <v>0.10475000000000001</v>
      </c>
      <c r="I220" s="3">
        <f>IF(ISBLANK('Run Chart Creator'!B223),"",IF(ISBLANK('Run Chart Creator'!C223),Calculation!I219,Calculation!I219+1))</f>
      </c>
      <c r="J220" s="7" t="e">
        <f t="shared" si="12"/>
        <v>#VALUE!</v>
      </c>
      <c r="K220" s="7" t="e">
        <f t="shared" si="10"/>
        <v>#VALUE!</v>
      </c>
      <c r="L220" s="7" t="e">
        <f t="shared" si="11"/>
        <v>#VALUE!</v>
      </c>
    </row>
    <row r="221" spans="1:12" ht="15">
      <c r="A221" s="2">
        <f>IF(ISBLANK('Run Chart Creator'!A224),"",'Run Chart Creator'!A224)</f>
      </c>
      <c r="B221" s="8">
        <f>IF(ISBLANK('Run Chart Creator'!B224),"",'Run Chart Creator'!B224)</f>
      </c>
      <c r="C221" s="7" t="e">
        <f>IF(Configuration!B$2,SUMIF(I:I,I221,B:B)/COUNTIF(I:I,I221),NA())</f>
        <v>#N/A</v>
      </c>
      <c r="D221" s="7" t="e">
        <f>C221+(L221*Configuration!$B$1)</f>
        <v>#N/A</v>
      </c>
      <c r="E221" s="7" t="e">
        <f>C221-(L221*Configuration!$B$1)</f>
        <v>#N/A</v>
      </c>
      <c r="G221" s="3">
        <f>IF(Configuration!B$3,MEDIAN(B:B),NA())</f>
        <v>0.10475000000000001</v>
      </c>
      <c r="I221" s="3">
        <f>IF(ISBLANK('Run Chart Creator'!B224),"",IF(ISBLANK('Run Chart Creator'!C224),Calculation!I220,Calculation!I220+1))</f>
      </c>
      <c r="J221" s="7" t="e">
        <f t="shared" si="12"/>
        <v>#VALUE!</v>
      </c>
      <c r="K221" s="7" t="e">
        <f t="shared" si="10"/>
        <v>#VALUE!</v>
      </c>
      <c r="L221" s="7" t="e">
        <f t="shared" si="11"/>
        <v>#VALUE!</v>
      </c>
    </row>
    <row r="222" spans="1:12" ht="15">
      <c r="A222" s="2">
        <f>IF(ISBLANK('Run Chart Creator'!A225),"",'Run Chart Creator'!A225)</f>
      </c>
      <c r="B222" s="8">
        <f>IF(ISBLANK('Run Chart Creator'!B225),"",'Run Chart Creator'!B225)</f>
      </c>
      <c r="C222" s="7" t="e">
        <f>IF(Configuration!B$2,SUMIF(I:I,I222,B:B)/COUNTIF(I:I,I222),NA())</f>
        <v>#N/A</v>
      </c>
      <c r="D222" s="7" t="e">
        <f>C222+(L222*Configuration!$B$1)</f>
        <v>#N/A</v>
      </c>
      <c r="E222" s="7" t="e">
        <f>C222-(L222*Configuration!$B$1)</f>
        <v>#N/A</v>
      </c>
      <c r="G222" s="3">
        <f>IF(Configuration!B$3,MEDIAN(B:B),NA())</f>
        <v>0.10475000000000001</v>
      </c>
      <c r="I222" s="3">
        <f>IF(ISBLANK('Run Chart Creator'!B225),"",IF(ISBLANK('Run Chart Creator'!C225),Calculation!I221,Calculation!I221+1))</f>
      </c>
      <c r="J222" s="7" t="e">
        <f t="shared" si="12"/>
        <v>#VALUE!</v>
      </c>
      <c r="K222" s="7" t="e">
        <f t="shared" si="10"/>
        <v>#VALUE!</v>
      </c>
      <c r="L222" s="7" t="e">
        <f t="shared" si="11"/>
        <v>#VALUE!</v>
      </c>
    </row>
    <row r="223" spans="1:12" ht="15">
      <c r="A223" s="2">
        <f>IF(ISBLANK('Run Chart Creator'!A226),"",'Run Chart Creator'!A226)</f>
      </c>
      <c r="B223" s="8">
        <f>IF(ISBLANK('Run Chart Creator'!B226),"",'Run Chart Creator'!B226)</f>
      </c>
      <c r="C223" s="7" t="e">
        <f>IF(Configuration!B$2,SUMIF(I:I,I223,B:B)/COUNTIF(I:I,I223),NA())</f>
        <v>#N/A</v>
      </c>
      <c r="D223" s="7" t="e">
        <f>C223+(L223*Configuration!$B$1)</f>
        <v>#N/A</v>
      </c>
      <c r="E223" s="7" t="e">
        <f>C223-(L223*Configuration!$B$1)</f>
        <v>#N/A</v>
      </c>
      <c r="G223" s="3">
        <f>IF(Configuration!B$3,MEDIAN(B:B),NA())</f>
        <v>0.10475000000000001</v>
      </c>
      <c r="I223" s="3">
        <f>IF(ISBLANK('Run Chart Creator'!B226),"",IF(ISBLANK('Run Chart Creator'!C226),Calculation!I222,Calculation!I222+1))</f>
      </c>
      <c r="J223" s="7" t="e">
        <f t="shared" si="12"/>
        <v>#VALUE!</v>
      </c>
      <c r="K223" s="7" t="e">
        <f t="shared" si="10"/>
        <v>#VALUE!</v>
      </c>
      <c r="L223" s="7" t="e">
        <f t="shared" si="11"/>
        <v>#VALUE!</v>
      </c>
    </row>
    <row r="224" spans="1:12" ht="15">
      <c r="A224" s="2">
        <f>IF(ISBLANK('Run Chart Creator'!A227),"",'Run Chart Creator'!A227)</f>
      </c>
      <c r="B224" s="8">
        <f>IF(ISBLANK('Run Chart Creator'!B227),"",'Run Chart Creator'!B227)</f>
      </c>
      <c r="C224" s="7" t="e">
        <f>IF(Configuration!B$2,SUMIF(I:I,I224,B:B)/COUNTIF(I:I,I224),NA())</f>
        <v>#N/A</v>
      </c>
      <c r="D224" s="7" t="e">
        <f>C224+(L224*Configuration!$B$1)</f>
        <v>#N/A</v>
      </c>
      <c r="E224" s="7" t="e">
        <f>C224-(L224*Configuration!$B$1)</f>
        <v>#N/A</v>
      </c>
      <c r="G224" s="3">
        <f>IF(Configuration!B$3,MEDIAN(B:B),NA())</f>
        <v>0.10475000000000001</v>
      </c>
      <c r="I224" s="3">
        <f>IF(ISBLANK('Run Chart Creator'!B227),"",IF(ISBLANK('Run Chart Creator'!C227),Calculation!I223,Calculation!I223+1))</f>
      </c>
      <c r="J224" s="7" t="e">
        <f t="shared" si="12"/>
        <v>#VALUE!</v>
      </c>
      <c r="K224" s="7" t="e">
        <f t="shared" si="10"/>
        <v>#VALUE!</v>
      </c>
      <c r="L224" s="7" t="e">
        <f t="shared" si="11"/>
        <v>#VALUE!</v>
      </c>
    </row>
    <row r="225" spans="1:12" ht="15">
      <c r="A225" s="2">
        <f>IF(ISBLANK('Run Chart Creator'!A228),"",'Run Chart Creator'!A228)</f>
      </c>
      <c r="B225" s="8">
        <f>IF(ISBLANK('Run Chart Creator'!B228),"",'Run Chart Creator'!B228)</f>
      </c>
      <c r="C225" s="7" t="e">
        <f>IF(Configuration!B$2,SUMIF(I:I,I225,B:B)/COUNTIF(I:I,I225),NA())</f>
        <v>#N/A</v>
      </c>
      <c r="D225" s="7" t="e">
        <f>C225+(L225*Configuration!$B$1)</f>
        <v>#N/A</v>
      </c>
      <c r="E225" s="7" t="e">
        <f>C225-(L225*Configuration!$B$1)</f>
        <v>#N/A</v>
      </c>
      <c r="G225" s="3">
        <f>IF(Configuration!B$3,MEDIAN(B:B),NA())</f>
        <v>0.10475000000000001</v>
      </c>
      <c r="I225" s="3">
        <f>IF(ISBLANK('Run Chart Creator'!B228),"",IF(ISBLANK('Run Chart Creator'!C228),Calculation!I224,Calculation!I224+1))</f>
      </c>
      <c r="J225" s="7" t="e">
        <f t="shared" si="12"/>
        <v>#VALUE!</v>
      </c>
      <c r="K225" s="7" t="e">
        <f t="shared" si="10"/>
        <v>#VALUE!</v>
      </c>
      <c r="L225" s="7" t="e">
        <f t="shared" si="11"/>
        <v>#VALUE!</v>
      </c>
    </row>
    <row r="226" spans="1:12" ht="15">
      <c r="A226" s="2">
        <f>IF(ISBLANK('Run Chart Creator'!A229),"",'Run Chart Creator'!A229)</f>
      </c>
      <c r="B226" s="8">
        <f>IF(ISBLANK('Run Chart Creator'!B229),"",'Run Chart Creator'!B229)</f>
      </c>
      <c r="C226" s="7" t="e">
        <f>IF(Configuration!B$2,SUMIF(I:I,I226,B:B)/COUNTIF(I:I,I226),NA())</f>
        <v>#N/A</v>
      </c>
      <c r="D226" s="7" t="e">
        <f>C226+(L226*Configuration!$B$1)</f>
        <v>#N/A</v>
      </c>
      <c r="E226" s="7" t="e">
        <f>C226-(L226*Configuration!$B$1)</f>
        <v>#N/A</v>
      </c>
      <c r="G226" s="3">
        <f>IF(Configuration!B$3,MEDIAN(B:B),NA())</f>
        <v>0.10475000000000001</v>
      </c>
      <c r="I226" s="3">
        <f>IF(ISBLANK('Run Chart Creator'!B229),"",IF(ISBLANK('Run Chart Creator'!C229),Calculation!I225,Calculation!I225+1))</f>
      </c>
      <c r="J226" s="7" t="e">
        <f t="shared" si="12"/>
        <v>#VALUE!</v>
      </c>
      <c r="K226" s="7" t="e">
        <f t="shared" si="10"/>
        <v>#VALUE!</v>
      </c>
      <c r="L226" s="7" t="e">
        <f t="shared" si="11"/>
        <v>#VALUE!</v>
      </c>
    </row>
    <row r="227" spans="1:12" ht="15">
      <c r="A227" s="2">
        <f>IF(ISBLANK('Run Chart Creator'!A230),"",'Run Chart Creator'!A230)</f>
      </c>
      <c r="B227" s="8">
        <f>IF(ISBLANK('Run Chart Creator'!B230),"",'Run Chart Creator'!B230)</f>
      </c>
      <c r="C227" s="7" t="e">
        <f>IF(Configuration!B$2,SUMIF(I:I,I227,B:B)/COUNTIF(I:I,I227),NA())</f>
        <v>#N/A</v>
      </c>
      <c r="D227" s="7" t="e">
        <f>C227+(L227*Configuration!$B$1)</f>
        <v>#N/A</v>
      </c>
      <c r="E227" s="7" t="e">
        <f>C227-(L227*Configuration!$B$1)</f>
        <v>#N/A</v>
      </c>
      <c r="G227" s="3">
        <f>IF(Configuration!B$3,MEDIAN(B:B),NA())</f>
        <v>0.10475000000000001</v>
      </c>
      <c r="I227" s="3">
        <f>IF(ISBLANK('Run Chart Creator'!B230),"",IF(ISBLANK('Run Chart Creator'!C230),Calculation!I226,Calculation!I226+1))</f>
      </c>
      <c r="J227" s="7" t="e">
        <f t="shared" si="12"/>
        <v>#VALUE!</v>
      </c>
      <c r="K227" s="7" t="e">
        <f t="shared" si="10"/>
        <v>#VALUE!</v>
      </c>
      <c r="L227" s="7" t="e">
        <f t="shared" si="11"/>
        <v>#VALUE!</v>
      </c>
    </row>
    <row r="228" spans="1:12" ht="15">
      <c r="A228" s="2">
        <f>IF(ISBLANK('Run Chart Creator'!A231),"",'Run Chart Creator'!A231)</f>
      </c>
      <c r="B228" s="8">
        <f>IF(ISBLANK('Run Chart Creator'!B231),"",'Run Chart Creator'!B231)</f>
      </c>
      <c r="C228" s="7" t="e">
        <f>IF(Configuration!B$2,SUMIF(I:I,I228,B:B)/COUNTIF(I:I,I228),NA())</f>
        <v>#N/A</v>
      </c>
      <c r="D228" s="7" t="e">
        <f>C228+(L228*Configuration!$B$1)</f>
        <v>#N/A</v>
      </c>
      <c r="E228" s="7" t="e">
        <f>C228-(L228*Configuration!$B$1)</f>
        <v>#N/A</v>
      </c>
      <c r="G228" s="3">
        <f>IF(Configuration!B$3,MEDIAN(B:B),NA())</f>
        <v>0.10475000000000001</v>
      </c>
      <c r="I228" s="3">
        <f>IF(ISBLANK('Run Chart Creator'!B231),"",IF(ISBLANK('Run Chart Creator'!C231),Calculation!I227,Calculation!I227+1))</f>
      </c>
      <c r="J228" s="7" t="e">
        <f t="shared" si="12"/>
        <v>#VALUE!</v>
      </c>
      <c r="K228" s="7" t="e">
        <f t="shared" si="10"/>
        <v>#VALUE!</v>
      </c>
      <c r="L228" s="7" t="e">
        <f t="shared" si="11"/>
        <v>#VALUE!</v>
      </c>
    </row>
    <row r="229" spans="1:12" ht="15">
      <c r="A229" s="2">
        <f>IF(ISBLANK('Run Chart Creator'!A232),"",'Run Chart Creator'!A232)</f>
      </c>
      <c r="B229" s="8">
        <f>IF(ISBLANK('Run Chart Creator'!B232),"",'Run Chart Creator'!B232)</f>
      </c>
      <c r="C229" s="7" t="e">
        <f>IF(Configuration!B$2,SUMIF(I:I,I229,B:B)/COUNTIF(I:I,I229),NA())</f>
        <v>#N/A</v>
      </c>
      <c r="D229" s="7" t="e">
        <f>C229+(L229*Configuration!$B$1)</f>
        <v>#N/A</v>
      </c>
      <c r="E229" s="7" t="e">
        <f>C229-(L229*Configuration!$B$1)</f>
        <v>#N/A</v>
      </c>
      <c r="G229" s="3">
        <f>IF(Configuration!B$3,MEDIAN(B:B),NA())</f>
        <v>0.10475000000000001</v>
      </c>
      <c r="I229" s="3">
        <f>IF(ISBLANK('Run Chart Creator'!B232),"",IF(ISBLANK('Run Chart Creator'!C232),Calculation!I228,Calculation!I228+1))</f>
      </c>
      <c r="J229" s="7" t="e">
        <f t="shared" si="12"/>
        <v>#VALUE!</v>
      </c>
      <c r="K229" s="7" t="e">
        <f t="shared" si="10"/>
        <v>#VALUE!</v>
      </c>
      <c r="L229" s="7" t="e">
        <f t="shared" si="11"/>
        <v>#VALUE!</v>
      </c>
    </row>
    <row r="230" spans="1:12" ht="15">
      <c r="A230" s="2">
        <f>IF(ISBLANK('Run Chart Creator'!A233),"",'Run Chart Creator'!A233)</f>
      </c>
      <c r="B230" s="8">
        <f>IF(ISBLANK('Run Chart Creator'!B233),"",'Run Chart Creator'!B233)</f>
      </c>
      <c r="C230" s="7" t="e">
        <f>IF(Configuration!B$2,SUMIF(I:I,I230,B:B)/COUNTIF(I:I,I230),NA())</f>
        <v>#N/A</v>
      </c>
      <c r="D230" s="7" t="e">
        <f>C230+(L230*Configuration!$B$1)</f>
        <v>#N/A</v>
      </c>
      <c r="E230" s="7" t="e">
        <f>C230-(L230*Configuration!$B$1)</f>
        <v>#N/A</v>
      </c>
      <c r="G230" s="3">
        <f>IF(Configuration!B$3,MEDIAN(B:B),NA())</f>
        <v>0.10475000000000001</v>
      </c>
      <c r="I230" s="3">
        <f>IF(ISBLANK('Run Chart Creator'!B233),"",IF(ISBLANK('Run Chart Creator'!C233),Calculation!I229,Calculation!I229+1))</f>
      </c>
      <c r="J230" s="7" t="e">
        <f t="shared" si="12"/>
        <v>#VALUE!</v>
      </c>
      <c r="K230" s="7" t="e">
        <f t="shared" si="10"/>
        <v>#VALUE!</v>
      </c>
      <c r="L230" s="7" t="e">
        <f t="shared" si="11"/>
        <v>#VALUE!</v>
      </c>
    </row>
    <row r="231" spans="1:12" ht="15">
      <c r="A231" s="2">
        <f>IF(ISBLANK('Run Chart Creator'!A234),"",'Run Chart Creator'!A234)</f>
      </c>
      <c r="B231" s="8">
        <f>IF(ISBLANK('Run Chart Creator'!B234),"",'Run Chart Creator'!B234)</f>
      </c>
      <c r="C231" s="7" t="e">
        <f>IF(Configuration!B$2,SUMIF(I:I,I231,B:B)/COUNTIF(I:I,I231),NA())</f>
        <v>#N/A</v>
      </c>
      <c r="D231" s="7" t="e">
        <f>C231+(L231*Configuration!$B$1)</f>
        <v>#N/A</v>
      </c>
      <c r="E231" s="7" t="e">
        <f>C231-(L231*Configuration!$B$1)</f>
        <v>#N/A</v>
      </c>
      <c r="G231" s="3">
        <f>IF(Configuration!B$3,MEDIAN(B:B),NA())</f>
        <v>0.10475000000000001</v>
      </c>
      <c r="I231" s="3">
        <f>IF(ISBLANK('Run Chart Creator'!B234),"",IF(ISBLANK('Run Chart Creator'!C234),Calculation!I230,Calculation!I230+1))</f>
      </c>
      <c r="J231" s="7" t="e">
        <f t="shared" si="12"/>
        <v>#VALUE!</v>
      </c>
      <c r="K231" s="7" t="e">
        <f t="shared" si="10"/>
        <v>#VALUE!</v>
      </c>
      <c r="L231" s="7" t="e">
        <f t="shared" si="11"/>
        <v>#VALUE!</v>
      </c>
    </row>
    <row r="232" spans="1:12" ht="15">
      <c r="A232" s="2">
        <f>IF(ISBLANK('Run Chart Creator'!A235),"",'Run Chart Creator'!A235)</f>
      </c>
      <c r="B232" s="8">
        <f>IF(ISBLANK('Run Chart Creator'!B235),"",'Run Chart Creator'!B235)</f>
      </c>
      <c r="C232" s="7" t="e">
        <f>IF(Configuration!B$2,SUMIF(I:I,I232,B:B)/COUNTIF(I:I,I232),NA())</f>
        <v>#N/A</v>
      </c>
      <c r="D232" s="7" t="e">
        <f>C232+(L232*Configuration!$B$1)</f>
        <v>#N/A</v>
      </c>
      <c r="E232" s="7" t="e">
        <f>C232-(L232*Configuration!$B$1)</f>
        <v>#N/A</v>
      </c>
      <c r="G232" s="3">
        <f>IF(Configuration!B$3,MEDIAN(B:B),NA())</f>
        <v>0.10475000000000001</v>
      </c>
      <c r="I232" s="3">
        <f>IF(ISBLANK('Run Chart Creator'!B235),"",IF(ISBLANK('Run Chart Creator'!C235),Calculation!I231,Calculation!I231+1))</f>
      </c>
      <c r="J232" s="7" t="e">
        <f t="shared" si="12"/>
        <v>#VALUE!</v>
      </c>
      <c r="K232" s="7" t="e">
        <f t="shared" si="10"/>
        <v>#VALUE!</v>
      </c>
      <c r="L232" s="7" t="e">
        <f t="shared" si="11"/>
        <v>#VALUE!</v>
      </c>
    </row>
    <row r="233" spans="1:12" ht="15">
      <c r="A233" s="2">
        <f>IF(ISBLANK('Run Chart Creator'!A236),"",'Run Chart Creator'!A236)</f>
      </c>
      <c r="B233" s="8">
        <f>IF(ISBLANK('Run Chart Creator'!B236),"",'Run Chart Creator'!B236)</f>
      </c>
      <c r="C233" s="7" t="e">
        <f>IF(Configuration!B$2,SUMIF(I:I,I233,B:B)/COUNTIF(I:I,I233),NA())</f>
        <v>#N/A</v>
      </c>
      <c r="D233" s="7" t="e">
        <f>C233+(L233*Configuration!$B$1)</f>
        <v>#N/A</v>
      </c>
      <c r="E233" s="7" t="e">
        <f>C233-(L233*Configuration!$B$1)</f>
        <v>#N/A</v>
      </c>
      <c r="G233" s="3">
        <f>IF(Configuration!B$3,MEDIAN(B:B),NA())</f>
        <v>0.10475000000000001</v>
      </c>
      <c r="I233" s="3">
        <f>IF(ISBLANK('Run Chart Creator'!B236),"",IF(ISBLANK('Run Chart Creator'!C236),Calculation!I232,Calculation!I232+1))</f>
      </c>
      <c r="J233" s="7" t="e">
        <f t="shared" si="12"/>
        <v>#VALUE!</v>
      </c>
      <c r="K233" s="7" t="e">
        <f t="shared" si="10"/>
        <v>#VALUE!</v>
      </c>
      <c r="L233" s="7" t="e">
        <f t="shared" si="11"/>
        <v>#VALUE!</v>
      </c>
    </row>
    <row r="234" spans="1:12" ht="15">
      <c r="A234" s="2">
        <f>IF(ISBLANK('Run Chart Creator'!A237),"",'Run Chart Creator'!A237)</f>
      </c>
      <c r="B234" s="8">
        <f>IF(ISBLANK('Run Chart Creator'!B237),"",'Run Chart Creator'!B237)</f>
      </c>
      <c r="C234" s="7" t="e">
        <f>IF(Configuration!B$2,SUMIF(I:I,I234,B:B)/COUNTIF(I:I,I234),NA())</f>
        <v>#N/A</v>
      </c>
      <c r="D234" s="7" t="e">
        <f>C234+(L234*Configuration!$B$1)</f>
        <v>#N/A</v>
      </c>
      <c r="E234" s="7" t="e">
        <f>C234-(L234*Configuration!$B$1)</f>
        <v>#N/A</v>
      </c>
      <c r="G234" s="3">
        <f>IF(Configuration!B$3,MEDIAN(B:B),NA())</f>
        <v>0.10475000000000001</v>
      </c>
      <c r="I234" s="3">
        <f>IF(ISBLANK('Run Chart Creator'!B237),"",IF(ISBLANK('Run Chart Creator'!C237),Calculation!I233,Calculation!I233+1))</f>
      </c>
      <c r="J234" s="7" t="e">
        <f t="shared" si="12"/>
        <v>#VALUE!</v>
      </c>
      <c r="K234" s="7" t="e">
        <f t="shared" si="10"/>
        <v>#VALUE!</v>
      </c>
      <c r="L234" s="7" t="e">
        <f t="shared" si="11"/>
        <v>#VALUE!</v>
      </c>
    </row>
    <row r="235" spans="1:12" ht="15">
      <c r="A235" s="2">
        <f>IF(ISBLANK('Run Chart Creator'!A238),"",'Run Chart Creator'!A238)</f>
      </c>
      <c r="B235" s="8">
        <f>IF(ISBLANK('Run Chart Creator'!B238),"",'Run Chart Creator'!B238)</f>
      </c>
      <c r="C235" s="7" t="e">
        <f>IF(Configuration!B$2,SUMIF(I:I,I235,B:B)/COUNTIF(I:I,I235),NA())</f>
        <v>#N/A</v>
      </c>
      <c r="D235" s="7" t="e">
        <f>C235+(L235*Configuration!$B$1)</f>
        <v>#N/A</v>
      </c>
      <c r="E235" s="7" t="e">
        <f>C235-(L235*Configuration!$B$1)</f>
        <v>#N/A</v>
      </c>
      <c r="G235" s="3">
        <f>IF(Configuration!B$3,MEDIAN(B:B),NA())</f>
        <v>0.10475000000000001</v>
      </c>
      <c r="I235" s="3">
        <f>IF(ISBLANK('Run Chart Creator'!B238),"",IF(ISBLANK('Run Chart Creator'!C238),Calculation!I234,Calculation!I234+1))</f>
      </c>
      <c r="J235" s="7" t="e">
        <f t="shared" si="12"/>
        <v>#VALUE!</v>
      </c>
      <c r="K235" s="7" t="e">
        <f t="shared" si="10"/>
        <v>#VALUE!</v>
      </c>
      <c r="L235" s="7" t="e">
        <f t="shared" si="11"/>
        <v>#VALUE!</v>
      </c>
    </row>
    <row r="236" spans="1:12" ht="15">
      <c r="A236" s="2">
        <f>IF(ISBLANK('Run Chart Creator'!A239),"",'Run Chart Creator'!A239)</f>
      </c>
      <c r="B236" s="8">
        <f>IF(ISBLANK('Run Chart Creator'!B239),"",'Run Chart Creator'!B239)</f>
      </c>
      <c r="C236" s="7" t="e">
        <f>IF(Configuration!B$2,SUMIF(I:I,I236,B:B)/COUNTIF(I:I,I236),NA())</f>
        <v>#N/A</v>
      </c>
      <c r="D236" s="7" t="e">
        <f>C236+(L236*Configuration!$B$1)</f>
        <v>#N/A</v>
      </c>
      <c r="E236" s="7" t="e">
        <f>C236-(L236*Configuration!$B$1)</f>
        <v>#N/A</v>
      </c>
      <c r="G236" s="3">
        <f>IF(Configuration!B$3,MEDIAN(B:B),NA())</f>
        <v>0.10475000000000001</v>
      </c>
      <c r="I236" s="3">
        <f>IF(ISBLANK('Run Chart Creator'!B239),"",IF(ISBLANK('Run Chart Creator'!C239),Calculation!I235,Calculation!I235+1))</f>
      </c>
      <c r="J236" s="7" t="e">
        <f t="shared" si="12"/>
        <v>#VALUE!</v>
      </c>
      <c r="K236" s="7" t="e">
        <f t="shared" si="10"/>
        <v>#VALUE!</v>
      </c>
      <c r="L236" s="7" t="e">
        <f t="shared" si="11"/>
        <v>#VALUE!</v>
      </c>
    </row>
    <row r="237" spans="1:12" ht="15">
      <c r="A237" s="2">
        <f>IF(ISBLANK('Run Chart Creator'!A240),"",'Run Chart Creator'!A240)</f>
      </c>
      <c r="B237" s="8">
        <f>IF(ISBLANK('Run Chart Creator'!B240),"",'Run Chart Creator'!B240)</f>
      </c>
      <c r="C237" s="7" t="e">
        <f>IF(Configuration!B$2,SUMIF(I:I,I237,B:B)/COUNTIF(I:I,I237),NA())</f>
        <v>#N/A</v>
      </c>
      <c r="D237" s="7" t="e">
        <f>C237+(L237*Configuration!$B$1)</f>
        <v>#N/A</v>
      </c>
      <c r="E237" s="7" t="e">
        <f>C237-(L237*Configuration!$B$1)</f>
        <v>#N/A</v>
      </c>
      <c r="G237" s="3">
        <f>IF(Configuration!B$3,MEDIAN(B:B),NA())</f>
        <v>0.10475000000000001</v>
      </c>
      <c r="I237" s="3">
        <f>IF(ISBLANK('Run Chart Creator'!B240),"",IF(ISBLANK('Run Chart Creator'!C240),Calculation!I236,Calculation!I236+1))</f>
      </c>
      <c r="J237" s="7" t="e">
        <f t="shared" si="12"/>
        <v>#VALUE!</v>
      </c>
      <c r="K237" s="7" t="e">
        <f t="shared" si="10"/>
        <v>#VALUE!</v>
      </c>
      <c r="L237" s="7" t="e">
        <f t="shared" si="11"/>
        <v>#VALUE!</v>
      </c>
    </row>
    <row r="238" spans="1:12" ht="15">
      <c r="A238" s="2">
        <f>IF(ISBLANK('Run Chart Creator'!A241),"",'Run Chart Creator'!A241)</f>
      </c>
      <c r="B238" s="8">
        <f>IF(ISBLANK('Run Chart Creator'!B241),"",'Run Chart Creator'!B241)</f>
      </c>
      <c r="C238" s="7" t="e">
        <f>IF(Configuration!B$2,SUMIF(I:I,I238,B:B)/COUNTIF(I:I,I238),NA())</f>
        <v>#N/A</v>
      </c>
      <c r="D238" s="7" t="e">
        <f>C238+(L238*Configuration!$B$1)</f>
        <v>#N/A</v>
      </c>
      <c r="E238" s="7" t="e">
        <f>C238-(L238*Configuration!$B$1)</f>
        <v>#N/A</v>
      </c>
      <c r="G238" s="3">
        <f>IF(Configuration!B$3,MEDIAN(B:B),NA())</f>
        <v>0.10475000000000001</v>
      </c>
      <c r="I238" s="3">
        <f>IF(ISBLANK('Run Chart Creator'!B241),"",IF(ISBLANK('Run Chart Creator'!C241),Calculation!I237,Calculation!I237+1))</f>
      </c>
      <c r="J238" s="7" t="e">
        <f t="shared" si="12"/>
        <v>#VALUE!</v>
      </c>
      <c r="K238" s="7" t="e">
        <f t="shared" si="10"/>
        <v>#VALUE!</v>
      </c>
      <c r="L238" s="7" t="e">
        <f t="shared" si="11"/>
        <v>#VALUE!</v>
      </c>
    </row>
    <row r="239" spans="1:12" ht="15">
      <c r="A239" s="2">
        <f>IF(ISBLANK('Run Chart Creator'!A242),"",'Run Chart Creator'!A242)</f>
      </c>
      <c r="B239" s="8">
        <f>IF(ISBLANK('Run Chart Creator'!B242),"",'Run Chart Creator'!B242)</f>
      </c>
      <c r="C239" s="7" t="e">
        <f>IF(Configuration!B$2,SUMIF(I:I,I239,B:B)/COUNTIF(I:I,I239),NA())</f>
        <v>#N/A</v>
      </c>
      <c r="D239" s="7" t="e">
        <f>C239+(L239*Configuration!$B$1)</f>
        <v>#N/A</v>
      </c>
      <c r="E239" s="7" t="e">
        <f>C239-(L239*Configuration!$B$1)</f>
        <v>#N/A</v>
      </c>
      <c r="G239" s="3">
        <f>IF(Configuration!B$3,MEDIAN(B:B),NA())</f>
        <v>0.10475000000000001</v>
      </c>
      <c r="I239" s="3">
        <f>IF(ISBLANK('Run Chart Creator'!B242),"",IF(ISBLANK('Run Chart Creator'!C242),Calculation!I238,Calculation!I238+1))</f>
      </c>
      <c r="J239" s="7" t="e">
        <f t="shared" si="12"/>
        <v>#VALUE!</v>
      </c>
      <c r="K239" s="7" t="e">
        <f t="shared" si="10"/>
        <v>#VALUE!</v>
      </c>
      <c r="L239" s="7" t="e">
        <f t="shared" si="11"/>
        <v>#VALUE!</v>
      </c>
    </row>
    <row r="240" spans="1:12" ht="15">
      <c r="A240" s="2">
        <f>IF(ISBLANK('Run Chart Creator'!A243),"",'Run Chart Creator'!A243)</f>
      </c>
      <c r="B240" s="8">
        <f>IF(ISBLANK('Run Chart Creator'!B243),"",'Run Chart Creator'!B243)</f>
      </c>
      <c r="C240" s="7" t="e">
        <f>IF(Configuration!B$2,SUMIF(I:I,I240,B:B)/COUNTIF(I:I,I240),NA())</f>
        <v>#N/A</v>
      </c>
      <c r="D240" s="7" t="e">
        <f>C240+(L240*Configuration!$B$1)</f>
        <v>#N/A</v>
      </c>
      <c r="E240" s="7" t="e">
        <f>C240-(L240*Configuration!$B$1)</f>
        <v>#N/A</v>
      </c>
      <c r="G240" s="3">
        <f>IF(Configuration!B$3,MEDIAN(B:B),NA())</f>
        <v>0.10475000000000001</v>
      </c>
      <c r="I240" s="3">
        <f>IF(ISBLANK('Run Chart Creator'!B243),"",IF(ISBLANK('Run Chart Creator'!C243),Calculation!I239,Calculation!I239+1))</f>
      </c>
      <c r="J240" s="7" t="e">
        <f t="shared" si="12"/>
        <v>#VALUE!</v>
      </c>
      <c r="K240" s="7" t="e">
        <f t="shared" si="10"/>
        <v>#VALUE!</v>
      </c>
      <c r="L240" s="7" t="e">
        <f t="shared" si="11"/>
        <v>#VALUE!</v>
      </c>
    </row>
    <row r="241" spans="1:12" ht="15">
      <c r="A241" s="2">
        <f>IF(ISBLANK('Run Chart Creator'!A244),"",'Run Chart Creator'!A244)</f>
      </c>
      <c r="B241" s="8">
        <f>IF(ISBLANK('Run Chart Creator'!B244),"",'Run Chart Creator'!B244)</f>
      </c>
      <c r="C241" s="7" t="e">
        <f>IF(Configuration!B$2,SUMIF(I:I,I241,B:B)/COUNTIF(I:I,I241),NA())</f>
        <v>#N/A</v>
      </c>
      <c r="D241" s="7" t="e">
        <f>C241+(L241*Configuration!$B$1)</f>
        <v>#N/A</v>
      </c>
      <c r="E241" s="7" t="e">
        <f>C241-(L241*Configuration!$B$1)</f>
        <v>#N/A</v>
      </c>
      <c r="G241" s="3">
        <f>IF(Configuration!B$3,MEDIAN(B:B),NA())</f>
        <v>0.10475000000000001</v>
      </c>
      <c r="I241" s="3">
        <f>IF(ISBLANK('Run Chart Creator'!B244),"",IF(ISBLANK('Run Chart Creator'!C244),Calculation!I240,Calculation!I240+1))</f>
      </c>
      <c r="J241" s="7" t="e">
        <f t="shared" si="12"/>
        <v>#VALUE!</v>
      </c>
      <c r="K241" s="7" t="e">
        <f t="shared" si="10"/>
        <v>#VALUE!</v>
      </c>
      <c r="L241" s="7" t="e">
        <f t="shared" si="11"/>
        <v>#VALUE!</v>
      </c>
    </row>
    <row r="242" spans="1:12" ht="15">
      <c r="A242" s="2">
        <f>IF(ISBLANK('Run Chart Creator'!A245),"",'Run Chart Creator'!A245)</f>
      </c>
      <c r="B242" s="8">
        <f>IF(ISBLANK('Run Chart Creator'!B245),"",'Run Chart Creator'!B245)</f>
      </c>
      <c r="C242" s="7" t="e">
        <f>IF(Configuration!B$2,SUMIF(I:I,I242,B:B)/COUNTIF(I:I,I242),NA())</f>
        <v>#N/A</v>
      </c>
      <c r="D242" s="7" t="e">
        <f>C242+(L242*Configuration!$B$1)</f>
        <v>#N/A</v>
      </c>
      <c r="E242" s="7" t="e">
        <f>C242-(L242*Configuration!$B$1)</f>
        <v>#N/A</v>
      </c>
      <c r="G242" s="3">
        <f>IF(Configuration!B$3,MEDIAN(B:B),NA())</f>
        <v>0.10475000000000001</v>
      </c>
      <c r="I242" s="3">
        <f>IF(ISBLANK('Run Chart Creator'!B245),"",IF(ISBLANK('Run Chart Creator'!C245),Calculation!I241,Calculation!I241+1))</f>
      </c>
      <c r="J242" s="7" t="e">
        <f t="shared" si="12"/>
        <v>#VALUE!</v>
      </c>
      <c r="K242" s="7" t="e">
        <f t="shared" si="10"/>
        <v>#VALUE!</v>
      </c>
      <c r="L242" s="7" t="e">
        <f t="shared" si="11"/>
        <v>#VALUE!</v>
      </c>
    </row>
    <row r="243" spans="1:12" ht="15">
      <c r="A243" s="2">
        <f>IF(ISBLANK('Run Chart Creator'!A246),"",'Run Chart Creator'!A246)</f>
      </c>
      <c r="B243" s="8">
        <f>IF(ISBLANK('Run Chart Creator'!B246),"",'Run Chart Creator'!B246)</f>
      </c>
      <c r="C243" s="7" t="e">
        <f>IF(Configuration!B$2,SUMIF(I:I,I243,B:B)/COUNTIF(I:I,I243),NA())</f>
        <v>#N/A</v>
      </c>
      <c r="D243" s="7" t="e">
        <f>C243+(L243*Configuration!$B$1)</f>
        <v>#N/A</v>
      </c>
      <c r="E243" s="7" t="e">
        <f>C243-(L243*Configuration!$B$1)</f>
        <v>#N/A</v>
      </c>
      <c r="G243" s="3">
        <f>IF(Configuration!B$3,MEDIAN(B:B),NA())</f>
        <v>0.10475000000000001</v>
      </c>
      <c r="I243" s="3">
        <f>IF(ISBLANK('Run Chart Creator'!B246),"",IF(ISBLANK('Run Chart Creator'!C246),Calculation!I242,Calculation!I242+1))</f>
      </c>
      <c r="J243" s="7" t="e">
        <f t="shared" si="12"/>
        <v>#VALUE!</v>
      </c>
      <c r="K243" s="7" t="e">
        <f t="shared" si="10"/>
        <v>#VALUE!</v>
      </c>
      <c r="L243" s="7" t="e">
        <f t="shared" si="11"/>
        <v>#VALUE!</v>
      </c>
    </row>
    <row r="244" spans="1:12" ht="15">
      <c r="A244" s="2">
        <f>IF(ISBLANK('Run Chart Creator'!A247),"",'Run Chart Creator'!A247)</f>
      </c>
      <c r="B244" s="8">
        <f>IF(ISBLANK('Run Chart Creator'!B247),"",'Run Chart Creator'!B247)</f>
      </c>
      <c r="C244" s="7" t="e">
        <f>IF(Configuration!B$2,SUMIF(I:I,I244,B:B)/COUNTIF(I:I,I244),NA())</f>
        <v>#N/A</v>
      </c>
      <c r="D244" s="7" t="e">
        <f>C244+(L244*Configuration!$B$1)</f>
        <v>#N/A</v>
      </c>
      <c r="E244" s="7" t="e">
        <f>C244-(L244*Configuration!$B$1)</f>
        <v>#N/A</v>
      </c>
      <c r="G244" s="3">
        <f>IF(Configuration!B$3,MEDIAN(B:B),NA())</f>
        <v>0.10475000000000001</v>
      </c>
      <c r="I244" s="3">
        <f>IF(ISBLANK('Run Chart Creator'!B247),"",IF(ISBLANK('Run Chart Creator'!C247),Calculation!I243,Calculation!I243+1))</f>
      </c>
      <c r="J244" s="7" t="e">
        <f t="shared" si="12"/>
        <v>#VALUE!</v>
      </c>
      <c r="K244" s="7" t="e">
        <f t="shared" si="10"/>
        <v>#VALUE!</v>
      </c>
      <c r="L244" s="7" t="e">
        <f t="shared" si="11"/>
        <v>#VALUE!</v>
      </c>
    </row>
    <row r="245" spans="1:12" ht="15">
      <c r="A245" s="2">
        <f>IF(ISBLANK('Run Chart Creator'!A248),"",'Run Chart Creator'!A248)</f>
      </c>
      <c r="B245" s="8">
        <f>IF(ISBLANK('Run Chart Creator'!B248),"",'Run Chart Creator'!B248)</f>
      </c>
      <c r="C245" s="7" t="e">
        <f>IF(Configuration!B$2,SUMIF(I:I,I245,B:B)/COUNTIF(I:I,I245),NA())</f>
        <v>#N/A</v>
      </c>
      <c r="D245" s="7" t="e">
        <f>C245+(L245*Configuration!$B$1)</f>
        <v>#N/A</v>
      </c>
      <c r="E245" s="7" t="e">
        <f>C245-(L245*Configuration!$B$1)</f>
        <v>#N/A</v>
      </c>
      <c r="G245" s="3">
        <f>IF(Configuration!B$3,MEDIAN(B:B),NA())</f>
        <v>0.10475000000000001</v>
      </c>
      <c r="I245" s="3">
        <f>IF(ISBLANK('Run Chart Creator'!B248),"",IF(ISBLANK('Run Chart Creator'!C248),Calculation!I244,Calculation!I244+1))</f>
      </c>
      <c r="J245" s="7" t="e">
        <f t="shared" si="12"/>
        <v>#VALUE!</v>
      </c>
      <c r="K245" s="7" t="e">
        <f t="shared" si="10"/>
        <v>#VALUE!</v>
      </c>
      <c r="L245" s="7" t="e">
        <f t="shared" si="11"/>
        <v>#VALUE!</v>
      </c>
    </row>
    <row r="246" spans="1:12" ht="15">
      <c r="A246" s="2">
        <f>IF(ISBLANK('Run Chart Creator'!A249),"",'Run Chart Creator'!A249)</f>
      </c>
      <c r="B246" s="8">
        <f>IF(ISBLANK('Run Chart Creator'!B249),"",'Run Chart Creator'!B249)</f>
      </c>
      <c r="C246" s="7" t="e">
        <f>IF(Configuration!B$2,SUMIF(I:I,I246,B:B)/COUNTIF(I:I,I246),NA())</f>
        <v>#N/A</v>
      </c>
      <c r="D246" s="7" t="e">
        <f>C246+(L246*Configuration!$B$1)</f>
        <v>#N/A</v>
      </c>
      <c r="E246" s="7" t="e">
        <f>C246-(L246*Configuration!$B$1)</f>
        <v>#N/A</v>
      </c>
      <c r="G246" s="3">
        <f>IF(Configuration!B$3,MEDIAN(B:B),NA())</f>
        <v>0.10475000000000001</v>
      </c>
      <c r="I246" s="3">
        <f>IF(ISBLANK('Run Chart Creator'!B249),"",IF(ISBLANK('Run Chart Creator'!C249),Calculation!I245,Calculation!I245+1))</f>
      </c>
      <c r="J246" s="7" t="e">
        <f t="shared" si="12"/>
        <v>#VALUE!</v>
      </c>
      <c r="K246" s="7" t="e">
        <f t="shared" si="10"/>
        <v>#VALUE!</v>
      </c>
      <c r="L246" s="7" t="e">
        <f t="shared" si="11"/>
        <v>#VALUE!</v>
      </c>
    </row>
    <row r="247" spans="1:12" ht="15">
      <c r="A247" s="2">
        <f>IF(ISBLANK('Run Chart Creator'!A250),"",'Run Chart Creator'!A250)</f>
      </c>
      <c r="B247" s="8">
        <f>IF(ISBLANK('Run Chart Creator'!B250),"",'Run Chart Creator'!B250)</f>
      </c>
      <c r="C247" s="7" t="e">
        <f>IF(Configuration!B$2,SUMIF(I:I,I247,B:B)/COUNTIF(I:I,I247),NA())</f>
        <v>#N/A</v>
      </c>
      <c r="D247" s="7" t="e">
        <f>C247+(L247*Configuration!$B$1)</f>
        <v>#N/A</v>
      </c>
      <c r="E247" s="7" t="e">
        <f>C247-(L247*Configuration!$B$1)</f>
        <v>#N/A</v>
      </c>
      <c r="G247" s="3">
        <f>IF(Configuration!B$3,MEDIAN(B:B),NA())</f>
        <v>0.10475000000000001</v>
      </c>
      <c r="I247" s="3">
        <f>IF(ISBLANK('Run Chart Creator'!B250),"",IF(ISBLANK('Run Chart Creator'!C250),Calculation!I246,Calculation!I246+1))</f>
      </c>
      <c r="J247" s="7" t="e">
        <f t="shared" si="12"/>
        <v>#VALUE!</v>
      </c>
      <c r="K247" s="7" t="e">
        <f t="shared" si="10"/>
        <v>#VALUE!</v>
      </c>
      <c r="L247" s="7" t="e">
        <f t="shared" si="11"/>
        <v>#VALUE!</v>
      </c>
    </row>
    <row r="248" spans="1:12" ht="15">
      <c r="A248" s="2">
        <f>IF(ISBLANK('Run Chart Creator'!A251),"",'Run Chart Creator'!A251)</f>
      </c>
      <c r="B248" s="8">
        <f>IF(ISBLANK('Run Chart Creator'!B251),"",'Run Chart Creator'!B251)</f>
      </c>
      <c r="C248" s="7" t="e">
        <f>IF(Configuration!B$2,SUMIF(I:I,I248,B:B)/COUNTIF(I:I,I248),NA())</f>
        <v>#N/A</v>
      </c>
      <c r="D248" s="7" t="e">
        <f>C248+(L248*Configuration!$B$1)</f>
        <v>#N/A</v>
      </c>
      <c r="E248" s="7" t="e">
        <f>C248-(L248*Configuration!$B$1)</f>
        <v>#N/A</v>
      </c>
      <c r="G248" s="3">
        <f>IF(Configuration!B$3,MEDIAN(B:B),NA())</f>
        <v>0.10475000000000001</v>
      </c>
      <c r="I248" s="3">
        <f>IF(ISBLANK('Run Chart Creator'!B251),"",IF(ISBLANK('Run Chart Creator'!C251),Calculation!I247,Calculation!I247+1))</f>
      </c>
      <c r="J248" s="7" t="e">
        <f t="shared" si="12"/>
        <v>#VALUE!</v>
      </c>
      <c r="K248" s="7" t="e">
        <f t="shared" si="10"/>
        <v>#VALUE!</v>
      </c>
      <c r="L248" s="7" t="e">
        <f t="shared" si="11"/>
        <v>#VALUE!</v>
      </c>
    </row>
    <row r="249" spans="1:12" ht="15">
      <c r="A249" s="2">
        <f>IF(ISBLANK('Run Chart Creator'!A252),"",'Run Chart Creator'!A252)</f>
      </c>
      <c r="B249" s="8">
        <f>IF(ISBLANK('Run Chart Creator'!B252),"",'Run Chart Creator'!B252)</f>
      </c>
      <c r="C249" s="7" t="e">
        <f>IF(Configuration!B$2,SUMIF(I:I,I249,B:B)/COUNTIF(I:I,I249),NA())</f>
        <v>#N/A</v>
      </c>
      <c r="D249" s="7" t="e">
        <f>C249+(L249*Configuration!$B$1)</f>
        <v>#N/A</v>
      </c>
      <c r="E249" s="7" t="e">
        <f>C249-(L249*Configuration!$B$1)</f>
        <v>#N/A</v>
      </c>
      <c r="G249" s="3">
        <f>IF(Configuration!B$3,MEDIAN(B:B),NA())</f>
        <v>0.10475000000000001</v>
      </c>
      <c r="I249" s="3">
        <f>IF(ISBLANK('Run Chart Creator'!B252),"",IF(ISBLANK('Run Chart Creator'!C252),Calculation!I248,Calculation!I248+1))</f>
      </c>
      <c r="J249" s="7" t="e">
        <f t="shared" si="12"/>
        <v>#VALUE!</v>
      </c>
      <c r="K249" s="7" t="e">
        <f t="shared" si="10"/>
        <v>#VALUE!</v>
      </c>
      <c r="L249" s="7" t="e">
        <f t="shared" si="11"/>
        <v>#VALUE!</v>
      </c>
    </row>
    <row r="250" spans="1:12" ht="15">
      <c r="A250" s="2">
        <f>IF(ISBLANK('Run Chart Creator'!A253),"",'Run Chart Creator'!A253)</f>
      </c>
      <c r="B250" s="8">
        <f>IF(ISBLANK('Run Chart Creator'!B253),"",'Run Chart Creator'!B253)</f>
      </c>
      <c r="C250" s="7" t="e">
        <f>IF(Configuration!B$2,SUMIF(I:I,I250,B:B)/COUNTIF(I:I,I250),NA())</f>
        <v>#N/A</v>
      </c>
      <c r="D250" s="7" t="e">
        <f>C250+(L250*Configuration!$B$1)</f>
        <v>#N/A</v>
      </c>
      <c r="E250" s="7" t="e">
        <f>C250-(L250*Configuration!$B$1)</f>
        <v>#N/A</v>
      </c>
      <c r="G250" s="3">
        <f>IF(Configuration!B$3,MEDIAN(B:B),NA())</f>
        <v>0.10475000000000001</v>
      </c>
      <c r="I250" s="3">
        <f>IF(ISBLANK('Run Chart Creator'!B253),"",IF(ISBLANK('Run Chart Creator'!C253),Calculation!I249,Calculation!I249+1))</f>
      </c>
      <c r="J250" s="7" t="e">
        <f t="shared" si="12"/>
        <v>#VALUE!</v>
      </c>
      <c r="K250" s="7" t="e">
        <f t="shared" si="10"/>
        <v>#VALUE!</v>
      </c>
      <c r="L250" s="7" t="e">
        <f t="shared" si="11"/>
        <v>#VALUE!</v>
      </c>
    </row>
    <row r="251" spans="1:12" ht="15">
      <c r="A251" s="2">
        <f>IF(ISBLANK('Run Chart Creator'!A254),"",'Run Chart Creator'!A254)</f>
      </c>
      <c r="B251" s="8">
        <f>IF(ISBLANK('Run Chart Creator'!B254),"",'Run Chart Creator'!B254)</f>
      </c>
      <c r="C251" s="7" t="e">
        <f>IF(Configuration!B$2,SUMIF(I:I,I251,B:B)/COUNTIF(I:I,I251),NA())</f>
        <v>#N/A</v>
      </c>
      <c r="D251" s="7" t="e">
        <f>C251+(L251*Configuration!$B$1)</f>
        <v>#N/A</v>
      </c>
      <c r="E251" s="7" t="e">
        <f>C251-(L251*Configuration!$B$1)</f>
        <v>#N/A</v>
      </c>
      <c r="G251" s="3">
        <f>IF(Configuration!B$3,MEDIAN(B:B),NA())</f>
        <v>0.10475000000000001</v>
      </c>
      <c r="I251" s="3">
        <f>IF(ISBLANK('Run Chart Creator'!B254),"",IF(ISBLANK('Run Chart Creator'!C254),Calculation!I250,Calculation!I250+1))</f>
      </c>
      <c r="J251" s="7" t="e">
        <f t="shared" si="12"/>
        <v>#VALUE!</v>
      </c>
      <c r="K251" s="7" t="e">
        <f t="shared" si="10"/>
        <v>#VALUE!</v>
      </c>
      <c r="L251" s="7" t="e">
        <f t="shared" si="11"/>
        <v>#VALUE!</v>
      </c>
    </row>
    <row r="252" spans="1:12" ht="15">
      <c r="A252" s="2">
        <f>IF(ISBLANK('Run Chart Creator'!A255),"",'Run Chart Creator'!A255)</f>
      </c>
      <c r="B252" s="8">
        <f>IF(ISBLANK('Run Chart Creator'!B255),"",'Run Chart Creator'!B255)</f>
      </c>
      <c r="C252" s="7" t="e">
        <f>IF(Configuration!B$2,SUMIF(I:I,I252,B:B)/COUNTIF(I:I,I252),NA())</f>
        <v>#N/A</v>
      </c>
      <c r="D252" s="7" t="e">
        <f>C252+(L252*Configuration!$B$1)</f>
        <v>#N/A</v>
      </c>
      <c r="E252" s="7" t="e">
        <f>C252-(L252*Configuration!$B$1)</f>
        <v>#N/A</v>
      </c>
      <c r="G252" s="3">
        <f>IF(Configuration!B$3,MEDIAN(B:B),NA())</f>
        <v>0.10475000000000001</v>
      </c>
      <c r="I252" s="3">
        <f>IF(ISBLANK('Run Chart Creator'!B255),"",IF(ISBLANK('Run Chart Creator'!C255),Calculation!I251,Calculation!I251+1))</f>
      </c>
      <c r="J252" s="7" t="e">
        <f t="shared" si="12"/>
        <v>#VALUE!</v>
      </c>
      <c r="K252" s="7" t="e">
        <f t="shared" si="10"/>
        <v>#VALUE!</v>
      </c>
      <c r="L252" s="7" t="e">
        <f t="shared" si="11"/>
        <v>#VALUE!</v>
      </c>
    </row>
    <row r="253" spans="1:12" ht="15">
      <c r="A253" s="2">
        <f>IF(ISBLANK('Run Chart Creator'!A256),"",'Run Chart Creator'!A256)</f>
      </c>
      <c r="B253" s="8">
        <f>IF(ISBLANK('Run Chart Creator'!B256),"",'Run Chart Creator'!B256)</f>
      </c>
      <c r="C253" s="7" t="e">
        <f>IF(Configuration!B$2,SUMIF(I:I,I253,B:B)/COUNTIF(I:I,I253),NA())</f>
        <v>#N/A</v>
      </c>
      <c r="D253" s="7" t="e">
        <f>C253+(L253*Configuration!$B$1)</f>
        <v>#N/A</v>
      </c>
      <c r="E253" s="7" t="e">
        <f>C253-(L253*Configuration!$B$1)</f>
        <v>#N/A</v>
      </c>
      <c r="G253" s="3">
        <f>IF(Configuration!B$3,MEDIAN(B:B),NA())</f>
        <v>0.10475000000000001</v>
      </c>
      <c r="I253" s="3">
        <f>IF(ISBLANK('Run Chart Creator'!B256),"",IF(ISBLANK('Run Chart Creator'!C256),Calculation!I252,Calculation!I252+1))</f>
      </c>
      <c r="J253" s="7" t="e">
        <f t="shared" si="12"/>
        <v>#VALUE!</v>
      </c>
      <c r="K253" s="7" t="e">
        <f t="shared" si="10"/>
        <v>#VALUE!</v>
      </c>
      <c r="L253" s="7" t="e">
        <f t="shared" si="11"/>
        <v>#VALUE!</v>
      </c>
    </row>
    <row r="254" spans="1:12" ht="15">
      <c r="A254" s="2">
        <f>IF(ISBLANK('Run Chart Creator'!A257),"",'Run Chart Creator'!A257)</f>
      </c>
      <c r="B254" s="8">
        <f>IF(ISBLANK('Run Chart Creator'!B257),"",'Run Chart Creator'!B257)</f>
      </c>
      <c r="C254" s="7" t="e">
        <f>IF(Configuration!B$2,SUMIF(I:I,I254,B:B)/COUNTIF(I:I,I254),NA())</f>
        <v>#N/A</v>
      </c>
      <c r="D254" s="7" t="e">
        <f>C254+(L254*Configuration!$B$1)</f>
        <v>#N/A</v>
      </c>
      <c r="E254" s="7" t="e">
        <f>C254-(L254*Configuration!$B$1)</f>
        <v>#N/A</v>
      </c>
      <c r="G254" s="3">
        <f>IF(Configuration!B$3,MEDIAN(B:B),NA())</f>
        <v>0.10475000000000001</v>
      </c>
      <c r="I254" s="3">
        <f>IF(ISBLANK('Run Chart Creator'!B257),"",IF(ISBLANK('Run Chart Creator'!C257),Calculation!I253,Calculation!I253+1))</f>
      </c>
      <c r="J254" s="7" t="e">
        <f t="shared" si="12"/>
        <v>#VALUE!</v>
      </c>
      <c r="K254" s="7" t="e">
        <f t="shared" si="10"/>
        <v>#VALUE!</v>
      </c>
      <c r="L254" s="7" t="e">
        <f t="shared" si="11"/>
        <v>#VALUE!</v>
      </c>
    </row>
    <row r="255" spans="1:12" ht="15">
      <c r="A255" s="2">
        <f>IF(ISBLANK('Run Chart Creator'!A258),"",'Run Chart Creator'!A258)</f>
      </c>
      <c r="B255" s="8">
        <f>IF(ISBLANK('Run Chart Creator'!B258),"",'Run Chart Creator'!B258)</f>
      </c>
      <c r="C255" s="7" t="e">
        <f>IF(Configuration!B$2,SUMIF(I:I,I255,B:B)/COUNTIF(I:I,I255),NA())</f>
        <v>#N/A</v>
      </c>
      <c r="D255" s="7" t="e">
        <f>C255+(L255*Configuration!$B$1)</f>
        <v>#N/A</v>
      </c>
      <c r="E255" s="7" t="e">
        <f>C255-(L255*Configuration!$B$1)</f>
        <v>#N/A</v>
      </c>
      <c r="G255" s="3">
        <f>IF(Configuration!B$3,MEDIAN(B:B),NA())</f>
        <v>0.10475000000000001</v>
      </c>
      <c r="I255" s="3">
        <f>IF(ISBLANK('Run Chart Creator'!B258),"",IF(ISBLANK('Run Chart Creator'!C258),Calculation!I254,Calculation!I254+1))</f>
      </c>
      <c r="J255" s="7" t="e">
        <f t="shared" si="12"/>
        <v>#VALUE!</v>
      </c>
      <c r="K255" s="7" t="e">
        <f t="shared" si="10"/>
        <v>#VALUE!</v>
      </c>
      <c r="L255" s="7" t="e">
        <f t="shared" si="11"/>
        <v>#VALUE!</v>
      </c>
    </row>
    <row r="256" spans="1:12" ht="15">
      <c r="A256" s="2">
        <f>IF(ISBLANK('Run Chart Creator'!A259),"",'Run Chart Creator'!A259)</f>
      </c>
      <c r="B256" s="8">
        <f>IF(ISBLANK('Run Chart Creator'!B259),"",'Run Chart Creator'!B259)</f>
      </c>
      <c r="C256" s="7" t="e">
        <f>IF(Configuration!B$2,SUMIF(I:I,I256,B:B)/COUNTIF(I:I,I256),NA())</f>
        <v>#N/A</v>
      </c>
      <c r="D256" s="7" t="e">
        <f>C256+(L256*Configuration!$B$1)</f>
        <v>#N/A</v>
      </c>
      <c r="E256" s="7" t="e">
        <f>C256-(L256*Configuration!$B$1)</f>
        <v>#N/A</v>
      </c>
      <c r="G256" s="3">
        <f>IF(Configuration!B$3,MEDIAN(B:B),NA())</f>
        <v>0.10475000000000001</v>
      </c>
      <c r="I256" s="3">
        <f>IF(ISBLANK('Run Chart Creator'!B259),"",IF(ISBLANK('Run Chart Creator'!C259),Calculation!I255,Calculation!I255+1))</f>
      </c>
      <c r="J256" s="7" t="e">
        <f t="shared" si="12"/>
        <v>#VALUE!</v>
      </c>
      <c r="K256" s="7" t="e">
        <f t="shared" si="10"/>
        <v>#VALUE!</v>
      </c>
      <c r="L256" s="7" t="e">
        <f t="shared" si="11"/>
        <v>#VALUE!</v>
      </c>
    </row>
    <row r="257" spans="1:12" ht="15">
      <c r="A257" s="2">
        <f>IF(ISBLANK('Run Chart Creator'!A260),"",'Run Chart Creator'!A260)</f>
      </c>
      <c r="B257" s="8">
        <f>IF(ISBLANK('Run Chart Creator'!B260),"",'Run Chart Creator'!B260)</f>
      </c>
      <c r="C257" s="7" t="e">
        <f>IF(Configuration!B$2,SUMIF(I:I,I257,B:B)/COUNTIF(I:I,I257),NA())</f>
        <v>#N/A</v>
      </c>
      <c r="D257" s="7" t="e">
        <f>C257+(L257*Configuration!$B$1)</f>
        <v>#N/A</v>
      </c>
      <c r="E257" s="7" t="e">
        <f>C257-(L257*Configuration!$B$1)</f>
        <v>#N/A</v>
      </c>
      <c r="G257" s="3">
        <f>IF(Configuration!B$3,MEDIAN(B:B),NA())</f>
        <v>0.10475000000000001</v>
      </c>
      <c r="I257" s="3">
        <f>IF(ISBLANK('Run Chart Creator'!B260),"",IF(ISBLANK('Run Chart Creator'!C260),Calculation!I256,Calculation!I256+1))</f>
      </c>
      <c r="J257" s="7" t="e">
        <f t="shared" si="12"/>
        <v>#VALUE!</v>
      </c>
      <c r="K257" s="7" t="e">
        <f t="shared" si="10"/>
        <v>#VALUE!</v>
      </c>
      <c r="L257" s="7" t="e">
        <f t="shared" si="11"/>
        <v>#VALUE!</v>
      </c>
    </row>
    <row r="258" spans="1:12" ht="15">
      <c r="A258" s="2">
        <f>IF(ISBLANK('Run Chart Creator'!A261),"",'Run Chart Creator'!A261)</f>
      </c>
      <c r="B258" s="8">
        <f>IF(ISBLANK('Run Chart Creator'!B261),"",'Run Chart Creator'!B261)</f>
      </c>
      <c r="C258" s="7" t="e">
        <f>IF(Configuration!B$2,SUMIF(I:I,I258,B:B)/COUNTIF(I:I,I258),NA())</f>
        <v>#N/A</v>
      </c>
      <c r="D258" s="7" t="e">
        <f>C258+(L258*Configuration!$B$1)</f>
        <v>#N/A</v>
      </c>
      <c r="E258" s="7" t="e">
        <f>C258-(L258*Configuration!$B$1)</f>
        <v>#N/A</v>
      </c>
      <c r="G258" s="3">
        <f>IF(Configuration!B$3,MEDIAN(B:B),NA())</f>
        <v>0.10475000000000001</v>
      </c>
      <c r="I258" s="3">
        <f>IF(ISBLANK('Run Chart Creator'!B261),"",IF(ISBLANK('Run Chart Creator'!C261),Calculation!I257,Calculation!I257+1))</f>
      </c>
      <c r="J258" s="7" t="e">
        <f t="shared" si="12"/>
        <v>#VALUE!</v>
      </c>
      <c r="K258" s="7" t="e">
        <f aca="true" t="shared" si="13" ref="K258:K321">SUMIF(I$1:I$65536,I258,J$1:J$65536)/(COUNTIF(I$1:I$65536,I258)-1)</f>
        <v>#VALUE!</v>
      </c>
      <c r="L258" s="7" t="e">
        <f t="shared" si="11"/>
        <v>#VALUE!</v>
      </c>
    </row>
    <row r="259" spans="1:12" ht="15">
      <c r="A259" s="2">
        <f>IF(ISBLANK('Run Chart Creator'!A262),"",'Run Chart Creator'!A262)</f>
      </c>
      <c r="B259" s="8">
        <f>IF(ISBLANK('Run Chart Creator'!B262),"",'Run Chart Creator'!B262)</f>
      </c>
      <c r="C259" s="7" t="e">
        <f>IF(Configuration!B$2,SUMIF(I:I,I259,B:B)/COUNTIF(I:I,I259),NA())</f>
        <v>#N/A</v>
      </c>
      <c r="D259" s="7" t="e">
        <f>C259+(L259*Configuration!$B$1)</f>
        <v>#N/A</v>
      </c>
      <c r="E259" s="7" t="e">
        <f>C259-(L259*Configuration!$B$1)</f>
        <v>#N/A</v>
      </c>
      <c r="G259" s="3">
        <f>IF(Configuration!B$3,MEDIAN(B:B),NA())</f>
        <v>0.10475000000000001</v>
      </c>
      <c r="I259" s="3">
        <f>IF(ISBLANK('Run Chart Creator'!B262),"",IF(ISBLANK('Run Chart Creator'!C262),Calculation!I258,Calculation!I258+1))</f>
      </c>
      <c r="J259" s="7" t="e">
        <f t="shared" si="12"/>
        <v>#VALUE!</v>
      </c>
      <c r="K259" s="7" t="e">
        <f t="shared" si="13"/>
        <v>#VALUE!</v>
      </c>
      <c r="L259" s="7" t="e">
        <f aca="true" t="shared" si="14" ref="L259:L322">SQRT(K259)</f>
        <v>#VALUE!</v>
      </c>
    </row>
    <row r="260" spans="1:12" ht="15">
      <c r="A260" s="2">
        <f>IF(ISBLANK('Run Chart Creator'!A263),"",'Run Chart Creator'!A263)</f>
      </c>
      <c r="B260" s="8">
        <f>IF(ISBLANK('Run Chart Creator'!B263),"",'Run Chart Creator'!B263)</f>
      </c>
      <c r="C260" s="7" t="e">
        <f>IF(Configuration!B$2,SUMIF(I:I,I260,B:B)/COUNTIF(I:I,I260),NA())</f>
        <v>#N/A</v>
      </c>
      <c r="D260" s="7" t="e">
        <f>C260+(L260*Configuration!$B$1)</f>
        <v>#N/A</v>
      </c>
      <c r="E260" s="7" t="e">
        <f>C260-(L260*Configuration!$B$1)</f>
        <v>#N/A</v>
      </c>
      <c r="G260" s="3">
        <f>IF(Configuration!B$3,MEDIAN(B:B),NA())</f>
        <v>0.10475000000000001</v>
      </c>
      <c r="I260" s="3">
        <f>IF(ISBLANK('Run Chart Creator'!B263),"",IF(ISBLANK('Run Chart Creator'!C263),Calculation!I259,Calculation!I259+1))</f>
      </c>
      <c r="J260" s="7" t="e">
        <f t="shared" si="12"/>
        <v>#VALUE!</v>
      </c>
      <c r="K260" s="7" t="e">
        <f t="shared" si="13"/>
        <v>#VALUE!</v>
      </c>
      <c r="L260" s="7" t="e">
        <f t="shared" si="14"/>
        <v>#VALUE!</v>
      </c>
    </row>
    <row r="261" spans="1:12" ht="15">
      <c r="A261" s="2">
        <f>IF(ISBLANK('Run Chart Creator'!A264),"",'Run Chart Creator'!A264)</f>
      </c>
      <c r="B261" s="8">
        <f>IF(ISBLANK('Run Chart Creator'!B264),"",'Run Chart Creator'!B264)</f>
      </c>
      <c r="C261" s="7" t="e">
        <f>IF(Configuration!B$2,SUMIF(I:I,I261,B:B)/COUNTIF(I:I,I261),NA())</f>
        <v>#N/A</v>
      </c>
      <c r="D261" s="7" t="e">
        <f>C261+(L261*Configuration!$B$1)</f>
        <v>#N/A</v>
      </c>
      <c r="E261" s="7" t="e">
        <f>C261-(L261*Configuration!$B$1)</f>
        <v>#N/A</v>
      </c>
      <c r="G261" s="3">
        <f>IF(Configuration!B$3,MEDIAN(B:B),NA())</f>
        <v>0.10475000000000001</v>
      </c>
      <c r="I261" s="3">
        <f>IF(ISBLANK('Run Chart Creator'!B264),"",IF(ISBLANK('Run Chart Creator'!C264),Calculation!I260,Calculation!I260+1))</f>
      </c>
      <c r="J261" s="7" t="e">
        <f t="shared" si="12"/>
        <v>#VALUE!</v>
      </c>
      <c r="K261" s="7" t="e">
        <f t="shared" si="13"/>
        <v>#VALUE!</v>
      </c>
      <c r="L261" s="7" t="e">
        <f t="shared" si="14"/>
        <v>#VALUE!</v>
      </c>
    </row>
    <row r="262" spans="1:12" ht="15">
      <c r="A262" s="2">
        <f>IF(ISBLANK('Run Chart Creator'!A265),"",'Run Chart Creator'!A265)</f>
      </c>
      <c r="B262" s="8">
        <f>IF(ISBLANK('Run Chart Creator'!B265),"",'Run Chart Creator'!B265)</f>
      </c>
      <c r="C262" s="7" t="e">
        <f>IF(Configuration!B$2,SUMIF(I:I,I262,B:B)/COUNTIF(I:I,I262),NA())</f>
        <v>#N/A</v>
      </c>
      <c r="D262" s="7" t="e">
        <f>C262+(L262*Configuration!$B$1)</f>
        <v>#N/A</v>
      </c>
      <c r="E262" s="7" t="e">
        <f>C262-(L262*Configuration!$B$1)</f>
        <v>#N/A</v>
      </c>
      <c r="G262" s="3">
        <f>IF(Configuration!B$3,MEDIAN(B:B),NA())</f>
        <v>0.10475000000000001</v>
      </c>
      <c r="I262" s="3">
        <f>IF(ISBLANK('Run Chart Creator'!B265),"",IF(ISBLANK('Run Chart Creator'!C265),Calculation!I261,Calculation!I261+1))</f>
      </c>
      <c r="J262" s="7" t="e">
        <f t="shared" si="12"/>
        <v>#VALUE!</v>
      </c>
      <c r="K262" s="7" t="e">
        <f t="shared" si="13"/>
        <v>#VALUE!</v>
      </c>
      <c r="L262" s="7" t="e">
        <f t="shared" si="14"/>
        <v>#VALUE!</v>
      </c>
    </row>
    <row r="263" spans="1:12" ht="15">
      <c r="A263" s="2">
        <f>IF(ISBLANK('Run Chart Creator'!A266),"",'Run Chart Creator'!A266)</f>
      </c>
      <c r="B263" s="8">
        <f>IF(ISBLANK('Run Chart Creator'!B266),"",'Run Chart Creator'!B266)</f>
      </c>
      <c r="C263" s="7" t="e">
        <f>IF(Configuration!B$2,SUMIF(I:I,I263,B:B)/COUNTIF(I:I,I263),NA())</f>
        <v>#N/A</v>
      </c>
      <c r="D263" s="7" t="e">
        <f>C263+(L263*Configuration!$B$1)</f>
        <v>#N/A</v>
      </c>
      <c r="E263" s="7" t="e">
        <f>C263-(L263*Configuration!$B$1)</f>
        <v>#N/A</v>
      </c>
      <c r="G263" s="3">
        <f>IF(Configuration!B$3,MEDIAN(B:B),NA())</f>
        <v>0.10475000000000001</v>
      </c>
      <c r="I263" s="3">
        <f>IF(ISBLANK('Run Chart Creator'!B266),"",IF(ISBLANK('Run Chart Creator'!C266),Calculation!I262,Calculation!I262+1))</f>
      </c>
      <c r="J263" s="7" t="e">
        <f t="shared" si="12"/>
        <v>#VALUE!</v>
      </c>
      <c r="K263" s="7" t="e">
        <f t="shared" si="13"/>
        <v>#VALUE!</v>
      </c>
      <c r="L263" s="7" t="e">
        <f t="shared" si="14"/>
        <v>#VALUE!</v>
      </c>
    </row>
    <row r="264" spans="1:12" ht="15">
      <c r="A264" s="2">
        <f>IF(ISBLANK('Run Chart Creator'!A267),"",'Run Chart Creator'!A267)</f>
      </c>
      <c r="B264" s="8">
        <f>IF(ISBLANK('Run Chart Creator'!B267),"",'Run Chart Creator'!B267)</f>
      </c>
      <c r="C264" s="7" t="e">
        <f>IF(Configuration!B$2,SUMIF(I:I,I264,B:B)/COUNTIF(I:I,I264),NA())</f>
        <v>#N/A</v>
      </c>
      <c r="D264" s="7" t="e">
        <f>C264+(L264*Configuration!$B$1)</f>
        <v>#N/A</v>
      </c>
      <c r="E264" s="7" t="e">
        <f>C264-(L264*Configuration!$B$1)</f>
        <v>#N/A</v>
      </c>
      <c r="G264" s="3">
        <f>IF(Configuration!B$3,MEDIAN(B:B),NA())</f>
        <v>0.10475000000000001</v>
      </c>
      <c r="I264" s="3">
        <f>IF(ISBLANK('Run Chart Creator'!B267),"",IF(ISBLANK('Run Chart Creator'!C267),Calculation!I263,Calculation!I263+1))</f>
      </c>
      <c r="J264" s="7" t="e">
        <f t="shared" si="12"/>
        <v>#VALUE!</v>
      </c>
      <c r="K264" s="7" t="e">
        <f t="shared" si="13"/>
        <v>#VALUE!</v>
      </c>
      <c r="L264" s="7" t="e">
        <f t="shared" si="14"/>
        <v>#VALUE!</v>
      </c>
    </row>
    <row r="265" spans="1:12" ht="15">
      <c r="A265" s="2">
        <f>IF(ISBLANK('Run Chart Creator'!A268),"",'Run Chart Creator'!A268)</f>
      </c>
      <c r="B265" s="8">
        <f>IF(ISBLANK('Run Chart Creator'!B268),"",'Run Chart Creator'!B268)</f>
      </c>
      <c r="C265" s="7" t="e">
        <f>IF(Configuration!B$2,SUMIF(I:I,I265,B:B)/COUNTIF(I:I,I265),NA())</f>
        <v>#N/A</v>
      </c>
      <c r="D265" s="7" t="e">
        <f>C265+(L265*Configuration!$B$1)</f>
        <v>#N/A</v>
      </c>
      <c r="E265" s="7" t="e">
        <f>C265-(L265*Configuration!$B$1)</f>
        <v>#N/A</v>
      </c>
      <c r="G265" s="3">
        <f>IF(Configuration!B$3,MEDIAN(B:B),NA())</f>
        <v>0.10475000000000001</v>
      </c>
      <c r="I265" s="3">
        <f>IF(ISBLANK('Run Chart Creator'!B268),"",IF(ISBLANK('Run Chart Creator'!C268),Calculation!I264,Calculation!I264+1))</f>
      </c>
      <c r="J265" s="7" t="e">
        <f t="shared" si="12"/>
        <v>#VALUE!</v>
      </c>
      <c r="K265" s="7" t="e">
        <f t="shared" si="13"/>
        <v>#VALUE!</v>
      </c>
      <c r="L265" s="7" t="e">
        <f t="shared" si="14"/>
        <v>#VALUE!</v>
      </c>
    </row>
    <row r="266" spans="1:12" ht="15">
      <c r="A266" s="2">
        <f>IF(ISBLANK('Run Chart Creator'!A269),"",'Run Chart Creator'!A269)</f>
      </c>
      <c r="B266" s="8">
        <f>IF(ISBLANK('Run Chart Creator'!B269),"",'Run Chart Creator'!B269)</f>
      </c>
      <c r="C266" s="7" t="e">
        <f>IF(Configuration!B$2,SUMIF(I:I,I266,B:B)/COUNTIF(I:I,I266),NA())</f>
        <v>#N/A</v>
      </c>
      <c r="D266" s="7" t="e">
        <f>C266+(L266*Configuration!$B$1)</f>
        <v>#N/A</v>
      </c>
      <c r="E266" s="7" t="e">
        <f>C266-(L266*Configuration!$B$1)</f>
        <v>#N/A</v>
      </c>
      <c r="G266" s="3">
        <f>IF(Configuration!B$3,MEDIAN(B:B),NA())</f>
        <v>0.10475000000000001</v>
      </c>
      <c r="I266" s="3">
        <f>IF(ISBLANK('Run Chart Creator'!B269),"",IF(ISBLANK('Run Chart Creator'!C269),Calculation!I265,Calculation!I265+1))</f>
      </c>
      <c r="J266" s="7" t="e">
        <f t="shared" si="12"/>
        <v>#VALUE!</v>
      </c>
      <c r="K266" s="7" t="e">
        <f t="shared" si="13"/>
        <v>#VALUE!</v>
      </c>
      <c r="L266" s="7" t="e">
        <f t="shared" si="14"/>
        <v>#VALUE!</v>
      </c>
    </row>
    <row r="267" spans="1:12" ht="15">
      <c r="A267" s="2">
        <f>IF(ISBLANK('Run Chart Creator'!A270),"",'Run Chart Creator'!A270)</f>
      </c>
      <c r="B267" s="8">
        <f>IF(ISBLANK('Run Chart Creator'!B270),"",'Run Chart Creator'!B270)</f>
      </c>
      <c r="C267" s="7" t="e">
        <f>IF(Configuration!B$2,SUMIF(I:I,I267,B:B)/COUNTIF(I:I,I267),NA())</f>
        <v>#N/A</v>
      </c>
      <c r="D267" s="7" t="e">
        <f>C267+(L267*Configuration!$B$1)</f>
        <v>#N/A</v>
      </c>
      <c r="E267" s="7" t="e">
        <f>C267-(L267*Configuration!$B$1)</f>
        <v>#N/A</v>
      </c>
      <c r="G267" s="3">
        <f>IF(Configuration!B$3,MEDIAN(B:B),NA())</f>
        <v>0.10475000000000001</v>
      </c>
      <c r="I267" s="3">
        <f>IF(ISBLANK('Run Chart Creator'!B270),"",IF(ISBLANK('Run Chart Creator'!C270),Calculation!I266,Calculation!I266+1))</f>
      </c>
      <c r="J267" s="7" t="e">
        <f t="shared" si="12"/>
        <v>#VALUE!</v>
      </c>
      <c r="K267" s="7" t="e">
        <f t="shared" si="13"/>
        <v>#VALUE!</v>
      </c>
      <c r="L267" s="7" t="e">
        <f t="shared" si="14"/>
        <v>#VALUE!</v>
      </c>
    </row>
    <row r="268" spans="1:12" ht="15">
      <c r="A268" s="2">
        <f>IF(ISBLANK('Run Chart Creator'!A271),"",'Run Chart Creator'!A271)</f>
      </c>
      <c r="B268" s="8">
        <f>IF(ISBLANK('Run Chart Creator'!B271),"",'Run Chart Creator'!B271)</f>
      </c>
      <c r="C268" s="7" t="e">
        <f>IF(Configuration!B$2,SUMIF(I:I,I268,B:B)/COUNTIF(I:I,I268),NA())</f>
        <v>#N/A</v>
      </c>
      <c r="D268" s="7" t="e">
        <f>C268+(L268*Configuration!$B$1)</f>
        <v>#N/A</v>
      </c>
      <c r="E268" s="7" t="e">
        <f>C268-(L268*Configuration!$B$1)</f>
        <v>#N/A</v>
      </c>
      <c r="G268" s="3">
        <f>IF(Configuration!B$3,MEDIAN(B:B),NA())</f>
        <v>0.10475000000000001</v>
      </c>
      <c r="I268" s="3">
        <f>IF(ISBLANK('Run Chart Creator'!B271),"",IF(ISBLANK('Run Chart Creator'!C271),Calculation!I267,Calculation!I267+1))</f>
      </c>
      <c r="J268" s="7" t="e">
        <f t="shared" si="12"/>
        <v>#VALUE!</v>
      </c>
      <c r="K268" s="7" t="e">
        <f t="shared" si="13"/>
        <v>#VALUE!</v>
      </c>
      <c r="L268" s="7" t="e">
        <f t="shared" si="14"/>
        <v>#VALUE!</v>
      </c>
    </row>
    <row r="269" spans="1:12" ht="15">
      <c r="A269" s="2">
        <f>IF(ISBLANK('Run Chart Creator'!A272),"",'Run Chart Creator'!A272)</f>
      </c>
      <c r="B269" s="8">
        <f>IF(ISBLANK('Run Chart Creator'!B272),"",'Run Chart Creator'!B272)</f>
      </c>
      <c r="C269" s="7" t="e">
        <f>IF(Configuration!B$2,SUMIF(I:I,I269,B:B)/COUNTIF(I:I,I269),NA())</f>
        <v>#N/A</v>
      </c>
      <c r="D269" s="7" t="e">
        <f>C269+(L269*Configuration!$B$1)</f>
        <v>#N/A</v>
      </c>
      <c r="E269" s="7" t="e">
        <f>C269-(L269*Configuration!$B$1)</f>
        <v>#N/A</v>
      </c>
      <c r="G269" s="3">
        <f>IF(Configuration!B$3,MEDIAN(B:B),NA())</f>
        <v>0.10475000000000001</v>
      </c>
      <c r="I269" s="3">
        <f>IF(ISBLANK('Run Chart Creator'!B272),"",IF(ISBLANK('Run Chart Creator'!C272),Calculation!I268,Calculation!I268+1))</f>
      </c>
      <c r="J269" s="7" t="e">
        <f t="shared" si="12"/>
        <v>#VALUE!</v>
      </c>
      <c r="K269" s="7" t="e">
        <f t="shared" si="13"/>
        <v>#VALUE!</v>
      </c>
      <c r="L269" s="7" t="e">
        <f t="shared" si="14"/>
        <v>#VALUE!</v>
      </c>
    </row>
    <row r="270" spans="1:12" ht="15">
      <c r="A270" s="2">
        <f>IF(ISBLANK('Run Chart Creator'!A273),"",'Run Chart Creator'!A273)</f>
      </c>
      <c r="B270" s="8">
        <f>IF(ISBLANK('Run Chart Creator'!B273),"",'Run Chart Creator'!B273)</f>
      </c>
      <c r="C270" s="7" t="e">
        <f>IF(Configuration!B$2,SUMIF(I:I,I270,B:B)/COUNTIF(I:I,I270),NA())</f>
        <v>#N/A</v>
      </c>
      <c r="D270" s="7" t="e">
        <f>C270+(L270*Configuration!$B$1)</f>
        <v>#N/A</v>
      </c>
      <c r="E270" s="7" t="e">
        <f>C270-(L270*Configuration!$B$1)</f>
        <v>#N/A</v>
      </c>
      <c r="G270" s="3">
        <f>IF(Configuration!B$3,MEDIAN(B:B),NA())</f>
        <v>0.10475000000000001</v>
      </c>
      <c r="I270" s="3">
        <f>IF(ISBLANK('Run Chart Creator'!B273),"",IF(ISBLANK('Run Chart Creator'!C273),Calculation!I269,Calculation!I269+1))</f>
      </c>
      <c r="J270" s="7" t="e">
        <f t="shared" si="12"/>
        <v>#VALUE!</v>
      </c>
      <c r="K270" s="7" t="e">
        <f t="shared" si="13"/>
        <v>#VALUE!</v>
      </c>
      <c r="L270" s="7" t="e">
        <f t="shared" si="14"/>
        <v>#VALUE!</v>
      </c>
    </row>
    <row r="271" spans="1:12" ht="15">
      <c r="A271" s="2">
        <f>IF(ISBLANK('Run Chart Creator'!A274),"",'Run Chart Creator'!A274)</f>
      </c>
      <c r="B271" s="8">
        <f>IF(ISBLANK('Run Chart Creator'!B274),"",'Run Chart Creator'!B274)</f>
      </c>
      <c r="C271" s="7" t="e">
        <f>IF(Configuration!B$2,SUMIF(I:I,I271,B:B)/COUNTIF(I:I,I271),NA())</f>
        <v>#N/A</v>
      </c>
      <c r="D271" s="7" t="e">
        <f>C271+(L271*Configuration!$B$1)</f>
        <v>#N/A</v>
      </c>
      <c r="E271" s="7" t="e">
        <f>C271-(L271*Configuration!$B$1)</f>
        <v>#N/A</v>
      </c>
      <c r="G271" s="3">
        <f>IF(Configuration!B$3,MEDIAN(B:B),NA())</f>
        <v>0.10475000000000001</v>
      </c>
      <c r="I271" s="3">
        <f>IF(ISBLANK('Run Chart Creator'!B274),"",IF(ISBLANK('Run Chart Creator'!C274),Calculation!I270,Calculation!I270+1))</f>
      </c>
      <c r="J271" s="7" t="e">
        <f t="shared" si="12"/>
        <v>#VALUE!</v>
      </c>
      <c r="K271" s="7" t="e">
        <f t="shared" si="13"/>
        <v>#VALUE!</v>
      </c>
      <c r="L271" s="7" t="e">
        <f t="shared" si="14"/>
        <v>#VALUE!</v>
      </c>
    </row>
    <row r="272" spans="1:12" ht="15">
      <c r="A272" s="2">
        <f>IF(ISBLANK('Run Chart Creator'!A275),"",'Run Chart Creator'!A275)</f>
      </c>
      <c r="B272" s="8">
        <f>IF(ISBLANK('Run Chart Creator'!B275),"",'Run Chart Creator'!B275)</f>
      </c>
      <c r="C272" s="7" t="e">
        <f>IF(Configuration!B$2,SUMIF(I:I,I272,B:B)/COUNTIF(I:I,I272),NA())</f>
        <v>#N/A</v>
      </c>
      <c r="D272" s="7" t="e">
        <f>C272+(L272*Configuration!$B$1)</f>
        <v>#N/A</v>
      </c>
      <c r="E272" s="7" t="e">
        <f>C272-(L272*Configuration!$B$1)</f>
        <v>#N/A</v>
      </c>
      <c r="G272" s="3">
        <f>IF(Configuration!B$3,MEDIAN(B:B),NA())</f>
        <v>0.10475000000000001</v>
      </c>
      <c r="I272" s="3">
        <f>IF(ISBLANK('Run Chart Creator'!B275),"",IF(ISBLANK('Run Chart Creator'!C275),Calculation!I271,Calculation!I271+1))</f>
      </c>
      <c r="J272" s="7" t="e">
        <f t="shared" si="12"/>
        <v>#VALUE!</v>
      </c>
      <c r="K272" s="7" t="e">
        <f t="shared" si="13"/>
        <v>#VALUE!</v>
      </c>
      <c r="L272" s="7" t="e">
        <f t="shared" si="14"/>
        <v>#VALUE!</v>
      </c>
    </row>
    <row r="273" spans="1:12" ht="15">
      <c r="A273" s="2">
        <f>IF(ISBLANK('Run Chart Creator'!A276),"",'Run Chart Creator'!A276)</f>
      </c>
      <c r="B273" s="8">
        <f>IF(ISBLANK('Run Chart Creator'!B276),"",'Run Chart Creator'!B276)</f>
      </c>
      <c r="C273" s="7" t="e">
        <f>IF(Configuration!B$2,SUMIF(I:I,I273,B:B)/COUNTIF(I:I,I273),NA())</f>
        <v>#N/A</v>
      </c>
      <c r="D273" s="7" t="e">
        <f>C273+(L273*Configuration!$B$1)</f>
        <v>#N/A</v>
      </c>
      <c r="E273" s="7" t="e">
        <f>C273-(L273*Configuration!$B$1)</f>
        <v>#N/A</v>
      </c>
      <c r="G273" s="3">
        <f>IF(Configuration!B$3,MEDIAN(B:B),NA())</f>
        <v>0.10475000000000001</v>
      </c>
      <c r="I273" s="3">
        <f>IF(ISBLANK('Run Chart Creator'!B276),"",IF(ISBLANK('Run Chart Creator'!C276),Calculation!I272,Calculation!I272+1))</f>
      </c>
      <c r="J273" s="7" t="e">
        <f t="shared" si="12"/>
        <v>#VALUE!</v>
      </c>
      <c r="K273" s="7" t="e">
        <f t="shared" si="13"/>
        <v>#VALUE!</v>
      </c>
      <c r="L273" s="7" t="e">
        <f t="shared" si="14"/>
        <v>#VALUE!</v>
      </c>
    </row>
    <row r="274" spans="1:12" ht="15">
      <c r="A274" s="2">
        <f>IF(ISBLANK('Run Chart Creator'!A277),"",'Run Chart Creator'!A277)</f>
      </c>
      <c r="B274" s="8">
        <f>IF(ISBLANK('Run Chart Creator'!B277),"",'Run Chart Creator'!B277)</f>
      </c>
      <c r="C274" s="7" t="e">
        <f>IF(Configuration!B$2,SUMIF(I:I,I274,B:B)/COUNTIF(I:I,I274),NA())</f>
        <v>#N/A</v>
      </c>
      <c r="D274" s="7" t="e">
        <f>C274+(L274*Configuration!$B$1)</f>
        <v>#N/A</v>
      </c>
      <c r="E274" s="7" t="e">
        <f>C274-(L274*Configuration!$B$1)</f>
        <v>#N/A</v>
      </c>
      <c r="G274" s="3">
        <f>IF(Configuration!B$3,MEDIAN(B:B),NA())</f>
        <v>0.10475000000000001</v>
      </c>
      <c r="I274" s="3">
        <f>IF(ISBLANK('Run Chart Creator'!B277),"",IF(ISBLANK('Run Chart Creator'!C277),Calculation!I273,Calculation!I273+1))</f>
      </c>
      <c r="J274" s="7" t="e">
        <f t="shared" si="12"/>
        <v>#VALUE!</v>
      </c>
      <c r="K274" s="7" t="e">
        <f t="shared" si="13"/>
        <v>#VALUE!</v>
      </c>
      <c r="L274" s="7" t="e">
        <f t="shared" si="14"/>
        <v>#VALUE!</v>
      </c>
    </row>
    <row r="275" spans="1:12" ht="15">
      <c r="A275" s="2">
        <f>IF(ISBLANK('Run Chart Creator'!A278),"",'Run Chart Creator'!A278)</f>
      </c>
      <c r="B275" s="8">
        <f>IF(ISBLANK('Run Chart Creator'!B278),"",'Run Chart Creator'!B278)</f>
      </c>
      <c r="C275" s="7" t="e">
        <f>IF(Configuration!B$2,SUMIF(I:I,I275,B:B)/COUNTIF(I:I,I275),NA())</f>
        <v>#N/A</v>
      </c>
      <c r="D275" s="7" t="e">
        <f>C275+(L275*Configuration!$B$1)</f>
        <v>#N/A</v>
      </c>
      <c r="E275" s="7" t="e">
        <f>C275-(L275*Configuration!$B$1)</f>
        <v>#N/A</v>
      </c>
      <c r="G275" s="3">
        <f>IF(Configuration!B$3,MEDIAN(B:B),NA())</f>
        <v>0.10475000000000001</v>
      </c>
      <c r="I275" s="3">
        <f>IF(ISBLANK('Run Chart Creator'!B278),"",IF(ISBLANK('Run Chart Creator'!C278),Calculation!I274,Calculation!I274+1))</f>
      </c>
      <c r="J275" s="7" t="e">
        <f t="shared" si="12"/>
        <v>#VALUE!</v>
      </c>
      <c r="K275" s="7" t="e">
        <f t="shared" si="13"/>
        <v>#VALUE!</v>
      </c>
      <c r="L275" s="7" t="e">
        <f t="shared" si="14"/>
        <v>#VALUE!</v>
      </c>
    </row>
    <row r="276" spans="1:12" ht="15">
      <c r="A276" s="2">
        <f>IF(ISBLANK('Run Chart Creator'!A279),"",'Run Chart Creator'!A279)</f>
      </c>
      <c r="B276" s="8">
        <f>IF(ISBLANK('Run Chart Creator'!B279),"",'Run Chart Creator'!B279)</f>
      </c>
      <c r="C276" s="7" t="e">
        <f>IF(Configuration!B$2,SUMIF(I:I,I276,B:B)/COUNTIF(I:I,I276),NA())</f>
        <v>#N/A</v>
      </c>
      <c r="D276" s="7" t="e">
        <f>C276+(L276*Configuration!$B$1)</f>
        <v>#N/A</v>
      </c>
      <c r="E276" s="7" t="e">
        <f>C276-(L276*Configuration!$B$1)</f>
        <v>#N/A</v>
      </c>
      <c r="G276" s="3">
        <f>IF(Configuration!B$3,MEDIAN(B:B),NA())</f>
        <v>0.10475000000000001</v>
      </c>
      <c r="I276" s="3">
        <f>IF(ISBLANK('Run Chart Creator'!B279),"",IF(ISBLANK('Run Chart Creator'!C279),Calculation!I275,Calculation!I275+1))</f>
      </c>
      <c r="J276" s="7" t="e">
        <f aca="true" t="shared" si="15" ref="J276:J339">POWER(B276-C276,2)</f>
        <v>#VALUE!</v>
      </c>
      <c r="K276" s="7" t="e">
        <f t="shared" si="13"/>
        <v>#VALUE!</v>
      </c>
      <c r="L276" s="7" t="e">
        <f t="shared" si="14"/>
        <v>#VALUE!</v>
      </c>
    </row>
    <row r="277" spans="1:12" ht="15">
      <c r="A277" s="2">
        <f>IF(ISBLANK('Run Chart Creator'!A280),"",'Run Chart Creator'!A280)</f>
      </c>
      <c r="B277" s="8">
        <f>IF(ISBLANK('Run Chart Creator'!B280),"",'Run Chart Creator'!B280)</f>
      </c>
      <c r="C277" s="7" t="e">
        <f>IF(Configuration!B$2,SUMIF(I:I,I277,B:B)/COUNTIF(I:I,I277),NA())</f>
        <v>#N/A</v>
      </c>
      <c r="D277" s="7" t="e">
        <f>C277+(L277*Configuration!$B$1)</f>
        <v>#N/A</v>
      </c>
      <c r="E277" s="7" t="e">
        <f>C277-(L277*Configuration!$B$1)</f>
        <v>#N/A</v>
      </c>
      <c r="G277" s="3">
        <f>IF(Configuration!B$3,MEDIAN(B:B),NA())</f>
        <v>0.10475000000000001</v>
      </c>
      <c r="I277" s="3">
        <f>IF(ISBLANK('Run Chart Creator'!B280),"",IF(ISBLANK('Run Chart Creator'!C280),Calculation!I276,Calculation!I276+1))</f>
      </c>
      <c r="J277" s="7" t="e">
        <f t="shared" si="15"/>
        <v>#VALUE!</v>
      </c>
      <c r="K277" s="7" t="e">
        <f t="shared" si="13"/>
        <v>#VALUE!</v>
      </c>
      <c r="L277" s="7" t="e">
        <f t="shared" si="14"/>
        <v>#VALUE!</v>
      </c>
    </row>
    <row r="278" spans="1:12" ht="15">
      <c r="A278" s="2">
        <f>IF(ISBLANK('Run Chart Creator'!A281),"",'Run Chart Creator'!A281)</f>
      </c>
      <c r="B278" s="8">
        <f>IF(ISBLANK('Run Chart Creator'!B281),"",'Run Chart Creator'!B281)</f>
      </c>
      <c r="C278" s="7" t="e">
        <f>IF(Configuration!B$2,SUMIF(I:I,I278,B:B)/COUNTIF(I:I,I278),NA())</f>
        <v>#N/A</v>
      </c>
      <c r="D278" s="7" t="e">
        <f>C278+(L278*Configuration!$B$1)</f>
        <v>#N/A</v>
      </c>
      <c r="E278" s="7" t="e">
        <f>C278-(L278*Configuration!$B$1)</f>
        <v>#N/A</v>
      </c>
      <c r="G278" s="3">
        <f>IF(Configuration!B$3,MEDIAN(B:B),NA())</f>
        <v>0.10475000000000001</v>
      </c>
      <c r="I278" s="3">
        <f>IF(ISBLANK('Run Chart Creator'!B281),"",IF(ISBLANK('Run Chart Creator'!C281),Calculation!I277,Calculation!I277+1))</f>
      </c>
      <c r="J278" s="7" t="e">
        <f t="shared" si="15"/>
        <v>#VALUE!</v>
      </c>
      <c r="K278" s="7" t="e">
        <f t="shared" si="13"/>
        <v>#VALUE!</v>
      </c>
      <c r="L278" s="7" t="e">
        <f t="shared" si="14"/>
        <v>#VALUE!</v>
      </c>
    </row>
    <row r="279" spans="1:12" ht="15">
      <c r="A279" s="2">
        <f>IF(ISBLANK('Run Chart Creator'!A282),"",'Run Chart Creator'!A282)</f>
      </c>
      <c r="B279" s="8">
        <f>IF(ISBLANK('Run Chart Creator'!B282),"",'Run Chart Creator'!B282)</f>
      </c>
      <c r="C279" s="7" t="e">
        <f>IF(Configuration!B$2,SUMIF(I:I,I279,B:B)/COUNTIF(I:I,I279),NA())</f>
        <v>#N/A</v>
      </c>
      <c r="D279" s="7" t="e">
        <f>C279+(L279*Configuration!$B$1)</f>
        <v>#N/A</v>
      </c>
      <c r="E279" s="7" t="e">
        <f>C279-(L279*Configuration!$B$1)</f>
        <v>#N/A</v>
      </c>
      <c r="G279" s="3">
        <f>IF(Configuration!B$3,MEDIAN(B:B),NA())</f>
        <v>0.10475000000000001</v>
      </c>
      <c r="I279" s="3">
        <f>IF(ISBLANK('Run Chart Creator'!B282),"",IF(ISBLANK('Run Chart Creator'!C282),Calculation!I278,Calculation!I278+1))</f>
      </c>
      <c r="J279" s="7" t="e">
        <f t="shared" si="15"/>
        <v>#VALUE!</v>
      </c>
      <c r="K279" s="7" t="e">
        <f t="shared" si="13"/>
        <v>#VALUE!</v>
      </c>
      <c r="L279" s="7" t="e">
        <f t="shared" si="14"/>
        <v>#VALUE!</v>
      </c>
    </row>
    <row r="280" spans="1:12" ht="15">
      <c r="A280" s="2">
        <f>IF(ISBLANK('Run Chart Creator'!A283),"",'Run Chart Creator'!A283)</f>
      </c>
      <c r="B280" s="8">
        <f>IF(ISBLANK('Run Chart Creator'!B283),"",'Run Chart Creator'!B283)</f>
      </c>
      <c r="C280" s="7" t="e">
        <f>IF(Configuration!B$2,SUMIF(I:I,I280,B:B)/COUNTIF(I:I,I280),NA())</f>
        <v>#N/A</v>
      </c>
      <c r="D280" s="7" t="e">
        <f>C280+(L280*Configuration!$B$1)</f>
        <v>#N/A</v>
      </c>
      <c r="E280" s="7" t="e">
        <f>C280-(L280*Configuration!$B$1)</f>
        <v>#N/A</v>
      </c>
      <c r="G280" s="3">
        <f>IF(Configuration!B$3,MEDIAN(B:B),NA())</f>
        <v>0.10475000000000001</v>
      </c>
      <c r="I280" s="3">
        <f>IF(ISBLANK('Run Chart Creator'!B283),"",IF(ISBLANK('Run Chart Creator'!C283),Calculation!I279,Calculation!I279+1))</f>
      </c>
      <c r="J280" s="7" t="e">
        <f t="shared" si="15"/>
        <v>#VALUE!</v>
      </c>
      <c r="K280" s="7" t="e">
        <f t="shared" si="13"/>
        <v>#VALUE!</v>
      </c>
      <c r="L280" s="7" t="e">
        <f t="shared" si="14"/>
        <v>#VALUE!</v>
      </c>
    </row>
    <row r="281" spans="1:12" ht="15">
      <c r="A281" s="2">
        <f>IF(ISBLANK('Run Chart Creator'!A284),"",'Run Chart Creator'!A284)</f>
      </c>
      <c r="B281" s="8">
        <f>IF(ISBLANK('Run Chart Creator'!B284),"",'Run Chart Creator'!B284)</f>
      </c>
      <c r="C281" s="7" t="e">
        <f>IF(Configuration!B$2,SUMIF(I:I,I281,B:B)/COUNTIF(I:I,I281),NA())</f>
        <v>#N/A</v>
      </c>
      <c r="D281" s="7" t="e">
        <f>C281+(L281*Configuration!$B$1)</f>
        <v>#N/A</v>
      </c>
      <c r="E281" s="7" t="e">
        <f>C281-(L281*Configuration!$B$1)</f>
        <v>#N/A</v>
      </c>
      <c r="G281" s="3">
        <f>IF(Configuration!B$3,MEDIAN(B:B),NA())</f>
        <v>0.10475000000000001</v>
      </c>
      <c r="I281" s="3">
        <f>IF(ISBLANK('Run Chart Creator'!B284),"",IF(ISBLANK('Run Chart Creator'!C284),Calculation!I280,Calculation!I280+1))</f>
      </c>
      <c r="J281" s="7" t="e">
        <f t="shared" si="15"/>
        <v>#VALUE!</v>
      </c>
      <c r="K281" s="7" t="e">
        <f t="shared" si="13"/>
        <v>#VALUE!</v>
      </c>
      <c r="L281" s="7" t="e">
        <f t="shared" si="14"/>
        <v>#VALUE!</v>
      </c>
    </row>
    <row r="282" spans="1:12" ht="15">
      <c r="A282" s="2">
        <f>IF(ISBLANK('Run Chart Creator'!A285),"",'Run Chart Creator'!A285)</f>
      </c>
      <c r="B282" s="8">
        <f>IF(ISBLANK('Run Chart Creator'!B285),"",'Run Chart Creator'!B285)</f>
      </c>
      <c r="C282" s="7" t="e">
        <f>IF(Configuration!B$2,SUMIF(I:I,I282,B:B)/COUNTIF(I:I,I282),NA())</f>
        <v>#N/A</v>
      </c>
      <c r="D282" s="7" t="e">
        <f>C282+(L282*Configuration!$B$1)</f>
        <v>#N/A</v>
      </c>
      <c r="E282" s="7" t="e">
        <f>C282-(L282*Configuration!$B$1)</f>
        <v>#N/A</v>
      </c>
      <c r="G282" s="3">
        <f>IF(Configuration!B$3,MEDIAN(B:B),NA())</f>
        <v>0.10475000000000001</v>
      </c>
      <c r="I282" s="3">
        <f>IF(ISBLANK('Run Chart Creator'!B285),"",IF(ISBLANK('Run Chart Creator'!C285),Calculation!I281,Calculation!I281+1))</f>
      </c>
      <c r="J282" s="7" t="e">
        <f t="shared" si="15"/>
        <v>#VALUE!</v>
      </c>
      <c r="K282" s="7" t="e">
        <f t="shared" si="13"/>
        <v>#VALUE!</v>
      </c>
      <c r="L282" s="7" t="e">
        <f t="shared" si="14"/>
        <v>#VALUE!</v>
      </c>
    </row>
    <row r="283" spans="1:12" ht="15">
      <c r="A283" s="2">
        <f>IF(ISBLANK('Run Chart Creator'!A286),"",'Run Chart Creator'!A286)</f>
      </c>
      <c r="B283" s="8">
        <f>IF(ISBLANK('Run Chart Creator'!B286),"",'Run Chart Creator'!B286)</f>
      </c>
      <c r="C283" s="7" t="e">
        <f>IF(Configuration!B$2,SUMIF(I:I,I283,B:B)/COUNTIF(I:I,I283),NA())</f>
        <v>#N/A</v>
      </c>
      <c r="D283" s="7" t="e">
        <f>C283+(L283*Configuration!$B$1)</f>
        <v>#N/A</v>
      </c>
      <c r="E283" s="7" t="e">
        <f>C283-(L283*Configuration!$B$1)</f>
        <v>#N/A</v>
      </c>
      <c r="G283" s="3">
        <f>IF(Configuration!B$3,MEDIAN(B:B),NA())</f>
        <v>0.10475000000000001</v>
      </c>
      <c r="I283" s="3">
        <f>IF(ISBLANK('Run Chart Creator'!B286),"",IF(ISBLANK('Run Chart Creator'!C286),Calculation!I282,Calculation!I282+1))</f>
      </c>
      <c r="J283" s="7" t="e">
        <f t="shared" si="15"/>
        <v>#VALUE!</v>
      </c>
      <c r="K283" s="7" t="e">
        <f t="shared" si="13"/>
        <v>#VALUE!</v>
      </c>
      <c r="L283" s="7" t="e">
        <f t="shared" si="14"/>
        <v>#VALUE!</v>
      </c>
    </row>
    <row r="284" spans="1:12" ht="15">
      <c r="A284" s="2">
        <f>IF(ISBLANK('Run Chart Creator'!A287),"",'Run Chart Creator'!A287)</f>
      </c>
      <c r="B284" s="8">
        <f>IF(ISBLANK('Run Chart Creator'!B287),"",'Run Chart Creator'!B287)</f>
      </c>
      <c r="C284" s="7" t="e">
        <f>IF(Configuration!B$2,SUMIF(I:I,I284,B:B)/COUNTIF(I:I,I284),NA())</f>
        <v>#N/A</v>
      </c>
      <c r="D284" s="7" t="e">
        <f>C284+(L284*Configuration!$B$1)</f>
        <v>#N/A</v>
      </c>
      <c r="E284" s="7" t="e">
        <f>C284-(L284*Configuration!$B$1)</f>
        <v>#N/A</v>
      </c>
      <c r="G284" s="3">
        <f>IF(Configuration!B$3,MEDIAN(B:B),NA())</f>
        <v>0.10475000000000001</v>
      </c>
      <c r="I284" s="3">
        <f>IF(ISBLANK('Run Chart Creator'!B287),"",IF(ISBLANK('Run Chart Creator'!C287),Calculation!I283,Calculation!I283+1))</f>
      </c>
      <c r="J284" s="7" t="e">
        <f t="shared" si="15"/>
        <v>#VALUE!</v>
      </c>
      <c r="K284" s="7" t="e">
        <f t="shared" si="13"/>
        <v>#VALUE!</v>
      </c>
      <c r="L284" s="7" t="e">
        <f t="shared" si="14"/>
        <v>#VALUE!</v>
      </c>
    </row>
    <row r="285" spans="1:12" ht="15">
      <c r="A285" s="2">
        <f>IF(ISBLANK('Run Chart Creator'!A288),"",'Run Chart Creator'!A288)</f>
      </c>
      <c r="B285" s="8">
        <f>IF(ISBLANK('Run Chart Creator'!B288),"",'Run Chart Creator'!B288)</f>
      </c>
      <c r="C285" s="7" t="e">
        <f>IF(Configuration!B$2,SUMIF(I:I,I285,B:B)/COUNTIF(I:I,I285),NA())</f>
        <v>#N/A</v>
      </c>
      <c r="D285" s="7" t="e">
        <f>C285+(L285*Configuration!$B$1)</f>
        <v>#N/A</v>
      </c>
      <c r="E285" s="7" t="e">
        <f>C285-(L285*Configuration!$B$1)</f>
        <v>#N/A</v>
      </c>
      <c r="G285" s="3">
        <f>IF(Configuration!B$3,MEDIAN(B:B),NA())</f>
        <v>0.10475000000000001</v>
      </c>
      <c r="I285" s="3">
        <f>IF(ISBLANK('Run Chart Creator'!B288),"",IF(ISBLANK('Run Chart Creator'!C288),Calculation!I284,Calculation!I284+1))</f>
      </c>
      <c r="J285" s="7" t="e">
        <f t="shared" si="15"/>
        <v>#VALUE!</v>
      </c>
      <c r="K285" s="7" t="e">
        <f t="shared" si="13"/>
        <v>#VALUE!</v>
      </c>
      <c r="L285" s="7" t="e">
        <f t="shared" si="14"/>
        <v>#VALUE!</v>
      </c>
    </row>
    <row r="286" spans="1:12" ht="15">
      <c r="A286" s="2">
        <f>IF(ISBLANK('Run Chart Creator'!A289),"",'Run Chart Creator'!A289)</f>
      </c>
      <c r="B286" s="8">
        <f>IF(ISBLANK('Run Chart Creator'!B289),"",'Run Chart Creator'!B289)</f>
      </c>
      <c r="C286" s="7" t="e">
        <f>IF(Configuration!B$2,SUMIF(I:I,I286,B:B)/COUNTIF(I:I,I286),NA())</f>
        <v>#N/A</v>
      </c>
      <c r="D286" s="7" t="e">
        <f>C286+(L286*Configuration!$B$1)</f>
        <v>#N/A</v>
      </c>
      <c r="E286" s="7" t="e">
        <f>C286-(L286*Configuration!$B$1)</f>
        <v>#N/A</v>
      </c>
      <c r="G286" s="3">
        <f>IF(Configuration!B$3,MEDIAN(B:B),NA())</f>
        <v>0.10475000000000001</v>
      </c>
      <c r="I286" s="3">
        <f>IF(ISBLANK('Run Chart Creator'!B289),"",IF(ISBLANK('Run Chart Creator'!C289),Calculation!I285,Calculation!I285+1))</f>
      </c>
      <c r="J286" s="7" t="e">
        <f t="shared" si="15"/>
        <v>#VALUE!</v>
      </c>
      <c r="K286" s="7" t="e">
        <f t="shared" si="13"/>
        <v>#VALUE!</v>
      </c>
      <c r="L286" s="7" t="e">
        <f t="shared" si="14"/>
        <v>#VALUE!</v>
      </c>
    </row>
    <row r="287" spans="1:12" ht="15">
      <c r="A287" s="2">
        <f>IF(ISBLANK('Run Chart Creator'!A290),"",'Run Chart Creator'!A290)</f>
      </c>
      <c r="B287" s="8">
        <f>IF(ISBLANK('Run Chart Creator'!B290),"",'Run Chart Creator'!B290)</f>
      </c>
      <c r="C287" s="7" t="e">
        <f>IF(Configuration!B$2,SUMIF(I:I,I287,B:B)/COUNTIF(I:I,I287),NA())</f>
        <v>#N/A</v>
      </c>
      <c r="D287" s="7" t="e">
        <f>C287+(L287*Configuration!$B$1)</f>
        <v>#N/A</v>
      </c>
      <c r="E287" s="7" t="e">
        <f>C287-(L287*Configuration!$B$1)</f>
        <v>#N/A</v>
      </c>
      <c r="G287" s="3">
        <f>IF(Configuration!B$3,MEDIAN(B:B),NA())</f>
        <v>0.10475000000000001</v>
      </c>
      <c r="I287" s="3">
        <f>IF(ISBLANK('Run Chart Creator'!B290),"",IF(ISBLANK('Run Chart Creator'!C290),Calculation!I286,Calculation!I286+1))</f>
      </c>
      <c r="J287" s="7" t="e">
        <f t="shared" si="15"/>
        <v>#VALUE!</v>
      </c>
      <c r="K287" s="7" t="e">
        <f t="shared" si="13"/>
        <v>#VALUE!</v>
      </c>
      <c r="L287" s="7" t="e">
        <f t="shared" si="14"/>
        <v>#VALUE!</v>
      </c>
    </row>
    <row r="288" spans="1:12" ht="15">
      <c r="A288" s="2">
        <f>IF(ISBLANK('Run Chart Creator'!A291),"",'Run Chart Creator'!A291)</f>
      </c>
      <c r="B288" s="8">
        <f>IF(ISBLANK('Run Chart Creator'!B291),"",'Run Chart Creator'!B291)</f>
      </c>
      <c r="C288" s="7" t="e">
        <f>IF(Configuration!B$2,SUMIF(I:I,I288,B:B)/COUNTIF(I:I,I288),NA())</f>
        <v>#N/A</v>
      </c>
      <c r="D288" s="7" t="e">
        <f>C288+(L288*Configuration!$B$1)</f>
        <v>#N/A</v>
      </c>
      <c r="E288" s="7" t="e">
        <f>C288-(L288*Configuration!$B$1)</f>
        <v>#N/A</v>
      </c>
      <c r="G288" s="3">
        <f>IF(Configuration!B$3,MEDIAN(B:B),NA())</f>
        <v>0.10475000000000001</v>
      </c>
      <c r="I288" s="3">
        <f>IF(ISBLANK('Run Chart Creator'!B291),"",IF(ISBLANK('Run Chart Creator'!C291),Calculation!I287,Calculation!I287+1))</f>
      </c>
      <c r="J288" s="7" t="e">
        <f t="shared" si="15"/>
        <v>#VALUE!</v>
      </c>
      <c r="K288" s="7" t="e">
        <f t="shared" si="13"/>
        <v>#VALUE!</v>
      </c>
      <c r="L288" s="7" t="e">
        <f t="shared" si="14"/>
        <v>#VALUE!</v>
      </c>
    </row>
    <row r="289" spans="1:12" ht="15">
      <c r="A289" s="2">
        <f>IF(ISBLANK('Run Chart Creator'!A292),"",'Run Chart Creator'!A292)</f>
      </c>
      <c r="B289" s="8">
        <f>IF(ISBLANK('Run Chart Creator'!B292),"",'Run Chart Creator'!B292)</f>
      </c>
      <c r="C289" s="7" t="e">
        <f>IF(Configuration!B$2,SUMIF(I:I,I289,B:B)/COUNTIF(I:I,I289),NA())</f>
        <v>#N/A</v>
      </c>
      <c r="D289" s="7" t="e">
        <f>C289+(L289*Configuration!$B$1)</f>
        <v>#N/A</v>
      </c>
      <c r="E289" s="7" t="e">
        <f>C289-(L289*Configuration!$B$1)</f>
        <v>#N/A</v>
      </c>
      <c r="G289" s="3">
        <f>IF(Configuration!B$3,MEDIAN(B:B),NA())</f>
        <v>0.10475000000000001</v>
      </c>
      <c r="I289" s="3">
        <f>IF(ISBLANK('Run Chart Creator'!B292),"",IF(ISBLANK('Run Chart Creator'!C292),Calculation!I288,Calculation!I288+1))</f>
      </c>
      <c r="J289" s="7" t="e">
        <f t="shared" si="15"/>
        <v>#VALUE!</v>
      </c>
      <c r="K289" s="7" t="e">
        <f t="shared" si="13"/>
        <v>#VALUE!</v>
      </c>
      <c r="L289" s="7" t="e">
        <f t="shared" si="14"/>
        <v>#VALUE!</v>
      </c>
    </row>
    <row r="290" spans="1:12" ht="15">
      <c r="A290" s="2">
        <f>IF(ISBLANK('Run Chart Creator'!A293),"",'Run Chart Creator'!A293)</f>
      </c>
      <c r="B290" s="8">
        <f>IF(ISBLANK('Run Chart Creator'!B293),"",'Run Chart Creator'!B293)</f>
      </c>
      <c r="C290" s="7" t="e">
        <f>IF(Configuration!B$2,SUMIF(I:I,I290,B:B)/COUNTIF(I:I,I290),NA())</f>
        <v>#N/A</v>
      </c>
      <c r="D290" s="7" t="e">
        <f>C290+(L290*Configuration!$B$1)</f>
        <v>#N/A</v>
      </c>
      <c r="E290" s="7" t="e">
        <f>C290-(L290*Configuration!$B$1)</f>
        <v>#N/A</v>
      </c>
      <c r="G290" s="3">
        <f>IF(Configuration!B$3,MEDIAN(B:B),NA())</f>
        <v>0.10475000000000001</v>
      </c>
      <c r="I290" s="3">
        <f>IF(ISBLANK('Run Chart Creator'!B293),"",IF(ISBLANK('Run Chart Creator'!C293),Calculation!I289,Calculation!I289+1))</f>
      </c>
      <c r="J290" s="7" t="e">
        <f t="shared" si="15"/>
        <v>#VALUE!</v>
      </c>
      <c r="K290" s="7" t="e">
        <f t="shared" si="13"/>
        <v>#VALUE!</v>
      </c>
      <c r="L290" s="7" t="e">
        <f t="shared" si="14"/>
        <v>#VALUE!</v>
      </c>
    </row>
    <row r="291" spans="1:12" ht="15">
      <c r="A291" s="2">
        <f>IF(ISBLANK('Run Chart Creator'!A294),"",'Run Chart Creator'!A294)</f>
      </c>
      <c r="B291" s="8">
        <f>IF(ISBLANK('Run Chart Creator'!B294),"",'Run Chart Creator'!B294)</f>
      </c>
      <c r="C291" s="7" t="e">
        <f>IF(Configuration!B$2,SUMIF(I:I,I291,B:B)/COUNTIF(I:I,I291),NA())</f>
        <v>#N/A</v>
      </c>
      <c r="D291" s="7" t="e">
        <f>C291+(L291*Configuration!$B$1)</f>
        <v>#N/A</v>
      </c>
      <c r="E291" s="7" t="e">
        <f>C291-(L291*Configuration!$B$1)</f>
        <v>#N/A</v>
      </c>
      <c r="G291" s="3">
        <f>IF(Configuration!B$3,MEDIAN(B:B),NA())</f>
        <v>0.10475000000000001</v>
      </c>
      <c r="I291" s="3">
        <f>IF(ISBLANK('Run Chart Creator'!B294),"",IF(ISBLANK('Run Chart Creator'!C294),Calculation!I290,Calculation!I290+1))</f>
      </c>
      <c r="J291" s="7" t="e">
        <f t="shared" si="15"/>
        <v>#VALUE!</v>
      </c>
      <c r="K291" s="7" t="e">
        <f t="shared" si="13"/>
        <v>#VALUE!</v>
      </c>
      <c r="L291" s="7" t="e">
        <f t="shared" si="14"/>
        <v>#VALUE!</v>
      </c>
    </row>
    <row r="292" spans="1:12" ht="15">
      <c r="A292" s="2">
        <f>IF(ISBLANK('Run Chart Creator'!A295),"",'Run Chart Creator'!A295)</f>
      </c>
      <c r="B292" s="8">
        <f>IF(ISBLANK('Run Chart Creator'!B295),"",'Run Chart Creator'!B295)</f>
      </c>
      <c r="C292" s="7" t="e">
        <f>IF(Configuration!B$2,SUMIF(I:I,I292,B:B)/COUNTIF(I:I,I292),NA())</f>
        <v>#N/A</v>
      </c>
      <c r="D292" s="7" t="e">
        <f>C292+(L292*Configuration!$B$1)</f>
        <v>#N/A</v>
      </c>
      <c r="E292" s="7" t="e">
        <f>C292-(L292*Configuration!$B$1)</f>
        <v>#N/A</v>
      </c>
      <c r="G292" s="3">
        <f>IF(Configuration!B$3,MEDIAN(B:B),NA())</f>
        <v>0.10475000000000001</v>
      </c>
      <c r="I292" s="3">
        <f>IF(ISBLANK('Run Chart Creator'!B295),"",IF(ISBLANK('Run Chart Creator'!C295),Calculation!I291,Calculation!I291+1))</f>
      </c>
      <c r="J292" s="7" t="e">
        <f t="shared" si="15"/>
        <v>#VALUE!</v>
      </c>
      <c r="K292" s="7" t="e">
        <f t="shared" si="13"/>
        <v>#VALUE!</v>
      </c>
      <c r="L292" s="7" t="e">
        <f t="shared" si="14"/>
        <v>#VALUE!</v>
      </c>
    </row>
    <row r="293" spans="1:12" ht="15">
      <c r="A293" s="2">
        <f>IF(ISBLANK('Run Chart Creator'!A296),"",'Run Chart Creator'!A296)</f>
      </c>
      <c r="B293" s="8">
        <f>IF(ISBLANK('Run Chart Creator'!B296),"",'Run Chart Creator'!B296)</f>
      </c>
      <c r="C293" s="7" t="e">
        <f>IF(Configuration!B$2,SUMIF(I:I,I293,B:B)/COUNTIF(I:I,I293),NA())</f>
        <v>#N/A</v>
      </c>
      <c r="D293" s="7" t="e">
        <f>C293+(L293*Configuration!$B$1)</f>
        <v>#N/A</v>
      </c>
      <c r="E293" s="7" t="e">
        <f>C293-(L293*Configuration!$B$1)</f>
        <v>#N/A</v>
      </c>
      <c r="G293" s="3">
        <f>IF(Configuration!B$3,MEDIAN(B:B),NA())</f>
        <v>0.10475000000000001</v>
      </c>
      <c r="I293" s="3">
        <f>IF(ISBLANK('Run Chart Creator'!B296),"",IF(ISBLANK('Run Chart Creator'!C296),Calculation!I292,Calculation!I292+1))</f>
      </c>
      <c r="J293" s="7" t="e">
        <f t="shared" si="15"/>
        <v>#VALUE!</v>
      </c>
      <c r="K293" s="7" t="e">
        <f t="shared" si="13"/>
        <v>#VALUE!</v>
      </c>
      <c r="L293" s="7" t="e">
        <f t="shared" si="14"/>
        <v>#VALUE!</v>
      </c>
    </row>
    <row r="294" spans="1:12" ht="15">
      <c r="A294" s="2">
        <f>IF(ISBLANK('Run Chart Creator'!A297),"",'Run Chart Creator'!A297)</f>
      </c>
      <c r="B294" s="8">
        <f>IF(ISBLANK('Run Chart Creator'!B297),"",'Run Chart Creator'!B297)</f>
      </c>
      <c r="C294" s="7" t="e">
        <f>IF(Configuration!B$2,SUMIF(I:I,I294,B:B)/COUNTIF(I:I,I294),NA())</f>
        <v>#N/A</v>
      </c>
      <c r="D294" s="7" t="e">
        <f>C294+(L294*Configuration!$B$1)</f>
        <v>#N/A</v>
      </c>
      <c r="E294" s="7" t="e">
        <f>C294-(L294*Configuration!$B$1)</f>
        <v>#N/A</v>
      </c>
      <c r="G294" s="3">
        <f>IF(Configuration!B$3,MEDIAN(B:B),NA())</f>
        <v>0.10475000000000001</v>
      </c>
      <c r="I294" s="3">
        <f>IF(ISBLANK('Run Chart Creator'!B297),"",IF(ISBLANK('Run Chart Creator'!C297),Calculation!I293,Calculation!I293+1))</f>
      </c>
      <c r="J294" s="7" t="e">
        <f t="shared" si="15"/>
        <v>#VALUE!</v>
      </c>
      <c r="K294" s="7" t="e">
        <f t="shared" si="13"/>
        <v>#VALUE!</v>
      </c>
      <c r="L294" s="7" t="e">
        <f t="shared" si="14"/>
        <v>#VALUE!</v>
      </c>
    </row>
    <row r="295" spans="1:12" ht="15">
      <c r="A295" s="2">
        <f>IF(ISBLANK('Run Chart Creator'!A298),"",'Run Chart Creator'!A298)</f>
      </c>
      <c r="B295" s="8">
        <f>IF(ISBLANK('Run Chart Creator'!B298),"",'Run Chart Creator'!B298)</f>
      </c>
      <c r="C295" s="7" t="e">
        <f>IF(Configuration!B$2,SUMIF(I:I,I295,B:B)/COUNTIF(I:I,I295),NA())</f>
        <v>#N/A</v>
      </c>
      <c r="D295" s="7" t="e">
        <f>C295+(L295*Configuration!$B$1)</f>
        <v>#N/A</v>
      </c>
      <c r="E295" s="7" t="e">
        <f>C295-(L295*Configuration!$B$1)</f>
        <v>#N/A</v>
      </c>
      <c r="G295" s="3">
        <f>IF(Configuration!B$3,MEDIAN(B:B),NA())</f>
        <v>0.10475000000000001</v>
      </c>
      <c r="I295" s="3">
        <f>IF(ISBLANK('Run Chart Creator'!B298),"",IF(ISBLANK('Run Chart Creator'!C298),Calculation!I294,Calculation!I294+1))</f>
      </c>
      <c r="J295" s="7" t="e">
        <f t="shared" si="15"/>
        <v>#VALUE!</v>
      </c>
      <c r="K295" s="7" t="e">
        <f t="shared" si="13"/>
        <v>#VALUE!</v>
      </c>
      <c r="L295" s="7" t="e">
        <f t="shared" si="14"/>
        <v>#VALUE!</v>
      </c>
    </row>
    <row r="296" spans="1:12" ht="15">
      <c r="A296" s="2">
        <f>IF(ISBLANK('Run Chart Creator'!A299),"",'Run Chart Creator'!A299)</f>
      </c>
      <c r="B296" s="8">
        <f>IF(ISBLANK('Run Chart Creator'!B299),"",'Run Chart Creator'!B299)</f>
      </c>
      <c r="C296" s="7" t="e">
        <f>IF(Configuration!B$2,SUMIF(I:I,I296,B:B)/COUNTIF(I:I,I296),NA())</f>
        <v>#N/A</v>
      </c>
      <c r="D296" s="7" t="e">
        <f>C296+(L296*Configuration!$B$1)</f>
        <v>#N/A</v>
      </c>
      <c r="E296" s="7" t="e">
        <f>C296-(L296*Configuration!$B$1)</f>
        <v>#N/A</v>
      </c>
      <c r="G296" s="3">
        <f>IF(Configuration!B$3,MEDIAN(B:B),NA())</f>
        <v>0.10475000000000001</v>
      </c>
      <c r="I296" s="3">
        <f>IF(ISBLANK('Run Chart Creator'!B299),"",IF(ISBLANK('Run Chart Creator'!C299),Calculation!I295,Calculation!I295+1))</f>
      </c>
      <c r="J296" s="7" t="e">
        <f t="shared" si="15"/>
        <v>#VALUE!</v>
      </c>
      <c r="K296" s="7" t="e">
        <f t="shared" si="13"/>
        <v>#VALUE!</v>
      </c>
      <c r="L296" s="7" t="e">
        <f t="shared" si="14"/>
        <v>#VALUE!</v>
      </c>
    </row>
    <row r="297" spans="1:12" ht="15">
      <c r="A297" s="2">
        <f>IF(ISBLANK('Run Chart Creator'!A300),"",'Run Chart Creator'!A300)</f>
      </c>
      <c r="B297" s="8">
        <f>IF(ISBLANK('Run Chart Creator'!B300),"",'Run Chart Creator'!B300)</f>
      </c>
      <c r="C297" s="7" t="e">
        <f>IF(Configuration!B$2,SUMIF(I:I,I297,B:B)/COUNTIF(I:I,I297),NA())</f>
        <v>#N/A</v>
      </c>
      <c r="D297" s="7" t="e">
        <f>C297+(L297*Configuration!$B$1)</f>
        <v>#N/A</v>
      </c>
      <c r="E297" s="7" t="e">
        <f>C297-(L297*Configuration!$B$1)</f>
        <v>#N/A</v>
      </c>
      <c r="G297" s="3">
        <f>IF(Configuration!B$3,MEDIAN(B:B),NA())</f>
        <v>0.10475000000000001</v>
      </c>
      <c r="I297" s="3">
        <f>IF(ISBLANK('Run Chart Creator'!B300),"",IF(ISBLANK('Run Chart Creator'!C300),Calculation!I296,Calculation!I296+1))</f>
      </c>
      <c r="J297" s="7" t="e">
        <f t="shared" si="15"/>
        <v>#VALUE!</v>
      </c>
      <c r="K297" s="7" t="e">
        <f t="shared" si="13"/>
        <v>#VALUE!</v>
      </c>
      <c r="L297" s="7" t="e">
        <f t="shared" si="14"/>
        <v>#VALUE!</v>
      </c>
    </row>
    <row r="298" spans="1:12" ht="15">
      <c r="A298" s="2">
        <f>IF(ISBLANK('Run Chart Creator'!A301),"",'Run Chart Creator'!A301)</f>
      </c>
      <c r="B298" s="8">
        <f>IF(ISBLANK('Run Chart Creator'!B301),"",'Run Chart Creator'!B301)</f>
      </c>
      <c r="C298" s="7" t="e">
        <f>IF(Configuration!B$2,SUMIF(I:I,I298,B:B)/COUNTIF(I:I,I298),NA())</f>
        <v>#N/A</v>
      </c>
      <c r="D298" s="7" t="e">
        <f>C298+(L298*Configuration!$B$1)</f>
        <v>#N/A</v>
      </c>
      <c r="E298" s="7" t="e">
        <f>C298-(L298*Configuration!$B$1)</f>
        <v>#N/A</v>
      </c>
      <c r="G298" s="3">
        <f>IF(Configuration!B$3,MEDIAN(B:B),NA())</f>
        <v>0.10475000000000001</v>
      </c>
      <c r="I298" s="3">
        <f>IF(ISBLANK('Run Chart Creator'!B301),"",IF(ISBLANK('Run Chart Creator'!C301),Calculation!I297,Calculation!I297+1))</f>
      </c>
      <c r="J298" s="7" t="e">
        <f t="shared" si="15"/>
        <v>#VALUE!</v>
      </c>
      <c r="K298" s="7" t="e">
        <f t="shared" si="13"/>
        <v>#VALUE!</v>
      </c>
      <c r="L298" s="7" t="e">
        <f t="shared" si="14"/>
        <v>#VALUE!</v>
      </c>
    </row>
    <row r="299" spans="1:12" ht="15">
      <c r="A299" s="2">
        <f>IF(ISBLANK('Run Chart Creator'!A302),"",'Run Chart Creator'!A302)</f>
      </c>
      <c r="B299" s="8">
        <f>IF(ISBLANK('Run Chart Creator'!B302),"",'Run Chart Creator'!B302)</f>
      </c>
      <c r="C299" s="7" t="e">
        <f>IF(Configuration!B$2,SUMIF(I:I,I299,B:B)/COUNTIF(I:I,I299),NA())</f>
        <v>#N/A</v>
      </c>
      <c r="D299" s="7" t="e">
        <f>C299+(L299*Configuration!$B$1)</f>
        <v>#N/A</v>
      </c>
      <c r="E299" s="7" t="e">
        <f>C299-(L299*Configuration!$B$1)</f>
        <v>#N/A</v>
      </c>
      <c r="G299" s="3">
        <f>IF(Configuration!B$3,MEDIAN(B:B),NA())</f>
        <v>0.10475000000000001</v>
      </c>
      <c r="I299" s="3">
        <f>IF(ISBLANK('Run Chart Creator'!B302),"",IF(ISBLANK('Run Chart Creator'!C302),Calculation!I298,Calculation!I298+1))</f>
      </c>
      <c r="J299" s="7" t="e">
        <f t="shared" si="15"/>
        <v>#VALUE!</v>
      </c>
      <c r="K299" s="7" t="e">
        <f t="shared" si="13"/>
        <v>#VALUE!</v>
      </c>
      <c r="L299" s="7" t="e">
        <f t="shared" si="14"/>
        <v>#VALUE!</v>
      </c>
    </row>
    <row r="300" spans="1:12" ht="15">
      <c r="A300" s="2">
        <f>IF(ISBLANK('Run Chart Creator'!A303),"",'Run Chart Creator'!A303)</f>
      </c>
      <c r="B300" s="8">
        <f>IF(ISBLANK('Run Chart Creator'!B303),"",'Run Chart Creator'!B303)</f>
      </c>
      <c r="C300" s="7" t="e">
        <f>IF(Configuration!B$2,SUMIF(I:I,I300,B:B)/COUNTIF(I:I,I300),NA())</f>
        <v>#N/A</v>
      </c>
      <c r="D300" s="7" t="e">
        <f>C300+(L300*Configuration!$B$1)</f>
        <v>#N/A</v>
      </c>
      <c r="E300" s="7" t="e">
        <f>C300-(L300*Configuration!$B$1)</f>
        <v>#N/A</v>
      </c>
      <c r="G300" s="3">
        <f>IF(Configuration!B$3,MEDIAN(B:B),NA())</f>
        <v>0.10475000000000001</v>
      </c>
      <c r="I300" s="3">
        <f>IF(ISBLANK('Run Chart Creator'!B303),"",IF(ISBLANK('Run Chart Creator'!C303),Calculation!I299,Calculation!I299+1))</f>
      </c>
      <c r="J300" s="7" t="e">
        <f t="shared" si="15"/>
        <v>#VALUE!</v>
      </c>
      <c r="K300" s="7" t="e">
        <f t="shared" si="13"/>
        <v>#VALUE!</v>
      </c>
      <c r="L300" s="7" t="e">
        <f t="shared" si="14"/>
        <v>#VALUE!</v>
      </c>
    </row>
    <row r="301" spans="1:12" ht="15">
      <c r="A301" s="2">
        <f>IF(ISBLANK('Run Chart Creator'!A304),"",'Run Chart Creator'!A304)</f>
      </c>
      <c r="B301" s="8">
        <f>IF(ISBLANK('Run Chart Creator'!B304),"",'Run Chart Creator'!B304)</f>
      </c>
      <c r="C301" s="7" t="e">
        <f>IF(Configuration!B$2,SUMIF(I:I,I301,B:B)/COUNTIF(I:I,I301),NA())</f>
        <v>#N/A</v>
      </c>
      <c r="D301" s="7" t="e">
        <f>C301+(L301*Configuration!$B$1)</f>
        <v>#N/A</v>
      </c>
      <c r="E301" s="7" t="e">
        <f>C301-(L301*Configuration!$B$1)</f>
        <v>#N/A</v>
      </c>
      <c r="G301" s="3">
        <f>IF(Configuration!B$3,MEDIAN(B:B),NA())</f>
        <v>0.10475000000000001</v>
      </c>
      <c r="I301" s="3">
        <f>IF(ISBLANK('Run Chart Creator'!B304),"",IF(ISBLANK('Run Chart Creator'!C304),Calculation!I300,Calculation!I300+1))</f>
      </c>
      <c r="J301" s="7" t="e">
        <f t="shared" si="15"/>
        <v>#VALUE!</v>
      </c>
      <c r="K301" s="7" t="e">
        <f t="shared" si="13"/>
        <v>#VALUE!</v>
      </c>
      <c r="L301" s="7" t="e">
        <f t="shared" si="14"/>
        <v>#VALUE!</v>
      </c>
    </row>
    <row r="302" spans="1:12" ht="15">
      <c r="A302" s="2">
        <f>IF(ISBLANK('Run Chart Creator'!A305),"",'Run Chart Creator'!A305)</f>
      </c>
      <c r="B302" s="8">
        <f>IF(ISBLANK('Run Chart Creator'!B305),"",'Run Chart Creator'!B305)</f>
      </c>
      <c r="C302" s="7" t="e">
        <f>IF(Configuration!B$2,SUMIF(I:I,I302,B:B)/COUNTIF(I:I,I302),NA())</f>
        <v>#N/A</v>
      </c>
      <c r="D302" s="7" t="e">
        <f>C302+(L302*Configuration!$B$1)</f>
        <v>#N/A</v>
      </c>
      <c r="E302" s="7" t="e">
        <f>C302-(L302*Configuration!$B$1)</f>
        <v>#N/A</v>
      </c>
      <c r="G302" s="3">
        <f>IF(Configuration!B$3,MEDIAN(B:B),NA())</f>
        <v>0.10475000000000001</v>
      </c>
      <c r="I302" s="3">
        <f>IF(ISBLANK('Run Chart Creator'!B305),"",IF(ISBLANK('Run Chart Creator'!C305),Calculation!I301,Calculation!I301+1))</f>
      </c>
      <c r="J302" s="7" t="e">
        <f t="shared" si="15"/>
        <v>#VALUE!</v>
      </c>
      <c r="K302" s="7" t="e">
        <f t="shared" si="13"/>
        <v>#VALUE!</v>
      </c>
      <c r="L302" s="7" t="e">
        <f t="shared" si="14"/>
        <v>#VALUE!</v>
      </c>
    </row>
    <row r="303" spans="1:12" ht="15">
      <c r="A303" s="2">
        <f>IF(ISBLANK('Run Chart Creator'!A306),"",'Run Chart Creator'!A306)</f>
      </c>
      <c r="B303" s="8">
        <f>IF(ISBLANK('Run Chart Creator'!B306),"",'Run Chart Creator'!B306)</f>
      </c>
      <c r="C303" s="7" t="e">
        <f>IF(Configuration!B$2,SUMIF(I:I,I303,B:B)/COUNTIF(I:I,I303),NA())</f>
        <v>#N/A</v>
      </c>
      <c r="D303" s="7" t="e">
        <f>C303+(L303*Configuration!$B$1)</f>
        <v>#N/A</v>
      </c>
      <c r="E303" s="7" t="e">
        <f>C303-(L303*Configuration!$B$1)</f>
        <v>#N/A</v>
      </c>
      <c r="G303" s="3">
        <f>IF(Configuration!B$3,MEDIAN(B:B),NA())</f>
        <v>0.10475000000000001</v>
      </c>
      <c r="I303" s="3">
        <f>IF(ISBLANK('Run Chart Creator'!B306),"",IF(ISBLANK('Run Chart Creator'!C306),Calculation!I302,Calculation!I302+1))</f>
      </c>
      <c r="J303" s="7" t="e">
        <f t="shared" si="15"/>
        <v>#VALUE!</v>
      </c>
      <c r="K303" s="7" t="e">
        <f t="shared" si="13"/>
        <v>#VALUE!</v>
      </c>
      <c r="L303" s="7" t="e">
        <f t="shared" si="14"/>
        <v>#VALUE!</v>
      </c>
    </row>
    <row r="304" spans="1:12" ht="15">
      <c r="A304" s="2">
        <f>IF(ISBLANK('Run Chart Creator'!A307),"",'Run Chart Creator'!A307)</f>
      </c>
      <c r="B304" s="8">
        <f>IF(ISBLANK('Run Chart Creator'!B307),"",'Run Chart Creator'!B307)</f>
      </c>
      <c r="C304" s="7" t="e">
        <f>IF(Configuration!B$2,SUMIF(I:I,I304,B:B)/COUNTIF(I:I,I304),NA())</f>
        <v>#N/A</v>
      </c>
      <c r="D304" s="7" t="e">
        <f>C304+(L304*Configuration!$B$1)</f>
        <v>#N/A</v>
      </c>
      <c r="E304" s="7" t="e">
        <f>C304-(L304*Configuration!$B$1)</f>
        <v>#N/A</v>
      </c>
      <c r="G304" s="3">
        <f>IF(Configuration!B$3,MEDIAN(B:B),NA())</f>
        <v>0.10475000000000001</v>
      </c>
      <c r="I304" s="3">
        <f>IF(ISBLANK('Run Chart Creator'!B307),"",IF(ISBLANK('Run Chart Creator'!C307),Calculation!I303,Calculation!I303+1))</f>
      </c>
      <c r="J304" s="7" t="e">
        <f t="shared" si="15"/>
        <v>#VALUE!</v>
      </c>
      <c r="K304" s="7" t="e">
        <f t="shared" si="13"/>
        <v>#VALUE!</v>
      </c>
      <c r="L304" s="7" t="e">
        <f t="shared" si="14"/>
        <v>#VALUE!</v>
      </c>
    </row>
    <row r="305" spans="1:12" ht="15">
      <c r="A305" s="2">
        <f>IF(ISBLANK('Run Chart Creator'!A308),"",'Run Chart Creator'!A308)</f>
      </c>
      <c r="B305" s="8">
        <f>IF(ISBLANK('Run Chart Creator'!B308),"",'Run Chart Creator'!B308)</f>
      </c>
      <c r="C305" s="7" t="e">
        <f>IF(Configuration!B$2,SUMIF(I:I,I305,B:B)/COUNTIF(I:I,I305),NA())</f>
        <v>#N/A</v>
      </c>
      <c r="D305" s="7" t="e">
        <f>C305+(L305*Configuration!$B$1)</f>
        <v>#N/A</v>
      </c>
      <c r="E305" s="7" t="e">
        <f>C305-(L305*Configuration!$B$1)</f>
        <v>#N/A</v>
      </c>
      <c r="G305" s="3">
        <f>IF(Configuration!B$3,MEDIAN(B:B),NA())</f>
        <v>0.10475000000000001</v>
      </c>
      <c r="I305" s="3">
        <f>IF(ISBLANK('Run Chart Creator'!B308),"",IF(ISBLANK('Run Chart Creator'!C308),Calculation!I304,Calculation!I304+1))</f>
      </c>
      <c r="J305" s="7" t="e">
        <f t="shared" si="15"/>
        <v>#VALUE!</v>
      </c>
      <c r="K305" s="7" t="e">
        <f t="shared" si="13"/>
        <v>#VALUE!</v>
      </c>
      <c r="L305" s="7" t="e">
        <f t="shared" si="14"/>
        <v>#VALUE!</v>
      </c>
    </row>
    <row r="306" spans="1:12" ht="15">
      <c r="A306" s="2">
        <f>IF(ISBLANK('Run Chart Creator'!A309),"",'Run Chart Creator'!A309)</f>
      </c>
      <c r="B306" s="8">
        <f>IF(ISBLANK('Run Chart Creator'!B309),"",'Run Chart Creator'!B309)</f>
      </c>
      <c r="C306" s="7" t="e">
        <f>IF(Configuration!B$2,SUMIF(I:I,I306,B:B)/COUNTIF(I:I,I306),NA())</f>
        <v>#N/A</v>
      </c>
      <c r="D306" s="7" t="e">
        <f>C306+(L306*Configuration!$B$1)</f>
        <v>#N/A</v>
      </c>
      <c r="E306" s="7" t="e">
        <f>C306-(L306*Configuration!$B$1)</f>
        <v>#N/A</v>
      </c>
      <c r="G306" s="3">
        <f>IF(Configuration!B$3,MEDIAN(B:B),NA())</f>
        <v>0.10475000000000001</v>
      </c>
      <c r="I306" s="3">
        <f>IF(ISBLANK('Run Chart Creator'!B309),"",IF(ISBLANK('Run Chart Creator'!C309),Calculation!I305,Calculation!I305+1))</f>
      </c>
      <c r="J306" s="7" t="e">
        <f t="shared" si="15"/>
        <v>#VALUE!</v>
      </c>
      <c r="K306" s="7" t="e">
        <f t="shared" si="13"/>
        <v>#VALUE!</v>
      </c>
      <c r="L306" s="7" t="e">
        <f t="shared" si="14"/>
        <v>#VALUE!</v>
      </c>
    </row>
    <row r="307" spans="1:12" ht="15">
      <c r="A307" s="2">
        <f>IF(ISBLANK('Run Chart Creator'!A310),"",'Run Chart Creator'!A310)</f>
      </c>
      <c r="B307" s="8">
        <f>IF(ISBLANK('Run Chart Creator'!B310),"",'Run Chart Creator'!B310)</f>
      </c>
      <c r="C307" s="7" t="e">
        <f>IF(Configuration!B$2,SUMIF(I:I,I307,B:B)/COUNTIF(I:I,I307),NA())</f>
        <v>#N/A</v>
      </c>
      <c r="D307" s="7" t="e">
        <f>C307+(L307*Configuration!$B$1)</f>
        <v>#N/A</v>
      </c>
      <c r="E307" s="7" t="e">
        <f>C307-(L307*Configuration!$B$1)</f>
        <v>#N/A</v>
      </c>
      <c r="G307" s="3">
        <f>IF(Configuration!B$3,MEDIAN(B:B),NA())</f>
        <v>0.10475000000000001</v>
      </c>
      <c r="I307" s="3">
        <f>IF(ISBLANK('Run Chart Creator'!B310),"",IF(ISBLANK('Run Chart Creator'!C310),Calculation!I306,Calculation!I306+1))</f>
      </c>
      <c r="J307" s="7" t="e">
        <f t="shared" si="15"/>
        <v>#VALUE!</v>
      </c>
      <c r="K307" s="7" t="e">
        <f t="shared" si="13"/>
        <v>#VALUE!</v>
      </c>
      <c r="L307" s="7" t="e">
        <f t="shared" si="14"/>
        <v>#VALUE!</v>
      </c>
    </row>
    <row r="308" spans="1:12" ht="15">
      <c r="A308" s="2">
        <f>IF(ISBLANK('Run Chart Creator'!A311),"",'Run Chart Creator'!A311)</f>
      </c>
      <c r="B308" s="8">
        <f>IF(ISBLANK('Run Chart Creator'!B311),"",'Run Chart Creator'!B311)</f>
      </c>
      <c r="C308" s="7" t="e">
        <f>IF(Configuration!B$2,SUMIF(I:I,I308,B:B)/COUNTIF(I:I,I308),NA())</f>
        <v>#N/A</v>
      </c>
      <c r="D308" s="7" t="e">
        <f>C308+(L308*Configuration!$B$1)</f>
        <v>#N/A</v>
      </c>
      <c r="E308" s="7" t="e">
        <f>C308-(L308*Configuration!$B$1)</f>
        <v>#N/A</v>
      </c>
      <c r="G308" s="3">
        <f>IF(Configuration!B$3,MEDIAN(B:B),NA())</f>
        <v>0.10475000000000001</v>
      </c>
      <c r="I308" s="3">
        <f>IF(ISBLANK('Run Chart Creator'!B311),"",IF(ISBLANK('Run Chart Creator'!C311),Calculation!I307,Calculation!I307+1))</f>
      </c>
      <c r="J308" s="7" t="e">
        <f t="shared" si="15"/>
        <v>#VALUE!</v>
      </c>
      <c r="K308" s="7" t="e">
        <f t="shared" si="13"/>
        <v>#VALUE!</v>
      </c>
      <c r="L308" s="7" t="e">
        <f t="shared" si="14"/>
        <v>#VALUE!</v>
      </c>
    </row>
    <row r="309" spans="1:12" ht="15">
      <c r="A309" s="2">
        <f>IF(ISBLANK('Run Chart Creator'!A312),"",'Run Chart Creator'!A312)</f>
      </c>
      <c r="B309" s="8">
        <f>IF(ISBLANK('Run Chart Creator'!B312),"",'Run Chart Creator'!B312)</f>
      </c>
      <c r="C309" s="7" t="e">
        <f>IF(Configuration!B$2,SUMIF(I:I,I309,B:B)/COUNTIF(I:I,I309),NA())</f>
        <v>#N/A</v>
      </c>
      <c r="D309" s="7" t="e">
        <f>C309+(L309*Configuration!$B$1)</f>
        <v>#N/A</v>
      </c>
      <c r="E309" s="7" t="e">
        <f>C309-(L309*Configuration!$B$1)</f>
        <v>#N/A</v>
      </c>
      <c r="G309" s="3">
        <f>IF(Configuration!B$3,MEDIAN(B:B),NA())</f>
        <v>0.10475000000000001</v>
      </c>
      <c r="I309" s="3">
        <f>IF(ISBLANK('Run Chart Creator'!B312),"",IF(ISBLANK('Run Chart Creator'!C312),Calculation!I308,Calculation!I308+1))</f>
      </c>
      <c r="J309" s="7" t="e">
        <f t="shared" si="15"/>
        <v>#VALUE!</v>
      </c>
      <c r="K309" s="7" t="e">
        <f t="shared" si="13"/>
        <v>#VALUE!</v>
      </c>
      <c r="L309" s="7" t="e">
        <f t="shared" si="14"/>
        <v>#VALUE!</v>
      </c>
    </row>
    <row r="310" spans="1:12" ht="15">
      <c r="A310" s="2">
        <f>IF(ISBLANK('Run Chart Creator'!A313),"",'Run Chart Creator'!A313)</f>
      </c>
      <c r="B310" s="8">
        <f>IF(ISBLANK('Run Chart Creator'!B313),"",'Run Chart Creator'!B313)</f>
      </c>
      <c r="C310" s="7" t="e">
        <f>IF(Configuration!B$2,SUMIF(I:I,I310,B:B)/COUNTIF(I:I,I310),NA())</f>
        <v>#N/A</v>
      </c>
      <c r="D310" s="7" t="e">
        <f>C310+(L310*Configuration!$B$1)</f>
        <v>#N/A</v>
      </c>
      <c r="E310" s="7" t="e">
        <f>C310-(L310*Configuration!$B$1)</f>
        <v>#N/A</v>
      </c>
      <c r="G310" s="3">
        <f>IF(Configuration!B$3,MEDIAN(B:B),NA())</f>
        <v>0.10475000000000001</v>
      </c>
      <c r="I310" s="3">
        <f>IF(ISBLANK('Run Chart Creator'!B313),"",IF(ISBLANK('Run Chart Creator'!C313),Calculation!I309,Calculation!I309+1))</f>
      </c>
      <c r="J310" s="7" t="e">
        <f t="shared" si="15"/>
        <v>#VALUE!</v>
      </c>
      <c r="K310" s="7" t="e">
        <f t="shared" si="13"/>
        <v>#VALUE!</v>
      </c>
      <c r="L310" s="7" t="e">
        <f t="shared" si="14"/>
        <v>#VALUE!</v>
      </c>
    </row>
    <row r="311" spans="1:12" ht="15">
      <c r="A311" s="2">
        <f>IF(ISBLANK('Run Chart Creator'!A314),"",'Run Chart Creator'!A314)</f>
      </c>
      <c r="B311" s="8">
        <f>IF(ISBLANK('Run Chart Creator'!B314),"",'Run Chart Creator'!B314)</f>
      </c>
      <c r="C311" s="7" t="e">
        <f>IF(Configuration!B$2,SUMIF(I:I,I311,B:B)/COUNTIF(I:I,I311),NA())</f>
        <v>#N/A</v>
      </c>
      <c r="D311" s="7" t="e">
        <f>C311+(L311*Configuration!$B$1)</f>
        <v>#N/A</v>
      </c>
      <c r="E311" s="7" t="e">
        <f>C311-(L311*Configuration!$B$1)</f>
        <v>#N/A</v>
      </c>
      <c r="G311" s="3">
        <f>IF(Configuration!B$3,MEDIAN(B:B),NA())</f>
        <v>0.10475000000000001</v>
      </c>
      <c r="I311" s="3">
        <f>IF(ISBLANK('Run Chart Creator'!B314),"",IF(ISBLANK('Run Chart Creator'!C314),Calculation!I310,Calculation!I310+1))</f>
      </c>
      <c r="J311" s="7" t="e">
        <f t="shared" si="15"/>
        <v>#VALUE!</v>
      </c>
      <c r="K311" s="7" t="e">
        <f t="shared" si="13"/>
        <v>#VALUE!</v>
      </c>
      <c r="L311" s="7" t="e">
        <f t="shared" si="14"/>
        <v>#VALUE!</v>
      </c>
    </row>
    <row r="312" spans="1:12" ht="15">
      <c r="A312" s="2">
        <f>IF(ISBLANK('Run Chart Creator'!A315),"",'Run Chart Creator'!A315)</f>
      </c>
      <c r="B312" s="8">
        <f>IF(ISBLANK('Run Chart Creator'!B315),"",'Run Chart Creator'!B315)</f>
      </c>
      <c r="C312" s="7" t="e">
        <f>IF(Configuration!B$2,SUMIF(I:I,I312,B:B)/COUNTIF(I:I,I312),NA())</f>
        <v>#N/A</v>
      </c>
      <c r="D312" s="7" t="e">
        <f>C312+(L312*Configuration!$B$1)</f>
        <v>#N/A</v>
      </c>
      <c r="E312" s="7" t="e">
        <f>C312-(L312*Configuration!$B$1)</f>
        <v>#N/A</v>
      </c>
      <c r="G312" s="3">
        <f>IF(Configuration!B$3,MEDIAN(B:B),NA())</f>
        <v>0.10475000000000001</v>
      </c>
      <c r="I312" s="3">
        <f>IF(ISBLANK('Run Chart Creator'!B315),"",IF(ISBLANK('Run Chart Creator'!C315),Calculation!I311,Calculation!I311+1))</f>
      </c>
      <c r="J312" s="7" t="e">
        <f t="shared" si="15"/>
        <v>#VALUE!</v>
      </c>
      <c r="K312" s="7" t="e">
        <f t="shared" si="13"/>
        <v>#VALUE!</v>
      </c>
      <c r="L312" s="7" t="e">
        <f t="shared" si="14"/>
        <v>#VALUE!</v>
      </c>
    </row>
    <row r="313" spans="1:12" ht="15">
      <c r="A313" s="2">
        <f>IF(ISBLANK('Run Chart Creator'!A316),"",'Run Chart Creator'!A316)</f>
      </c>
      <c r="B313" s="8">
        <f>IF(ISBLANK('Run Chart Creator'!B316),"",'Run Chart Creator'!B316)</f>
      </c>
      <c r="C313" s="7" t="e">
        <f>IF(Configuration!B$2,SUMIF(I:I,I313,B:B)/COUNTIF(I:I,I313),NA())</f>
        <v>#N/A</v>
      </c>
      <c r="D313" s="7" t="e">
        <f>C313+(L313*Configuration!$B$1)</f>
        <v>#N/A</v>
      </c>
      <c r="E313" s="7" t="e">
        <f>C313-(L313*Configuration!$B$1)</f>
        <v>#N/A</v>
      </c>
      <c r="G313" s="3">
        <f>IF(Configuration!B$3,MEDIAN(B:B),NA())</f>
        <v>0.10475000000000001</v>
      </c>
      <c r="I313" s="3">
        <f>IF(ISBLANK('Run Chart Creator'!B316),"",IF(ISBLANK('Run Chart Creator'!C316),Calculation!I312,Calculation!I312+1))</f>
      </c>
      <c r="J313" s="7" t="e">
        <f t="shared" si="15"/>
        <v>#VALUE!</v>
      </c>
      <c r="K313" s="7" t="e">
        <f t="shared" si="13"/>
        <v>#VALUE!</v>
      </c>
      <c r="L313" s="7" t="e">
        <f t="shared" si="14"/>
        <v>#VALUE!</v>
      </c>
    </row>
    <row r="314" spans="1:12" ht="15">
      <c r="A314" s="2">
        <f>IF(ISBLANK('Run Chart Creator'!A317),"",'Run Chart Creator'!A317)</f>
      </c>
      <c r="B314" s="8">
        <f>IF(ISBLANK('Run Chart Creator'!B317),"",'Run Chart Creator'!B317)</f>
      </c>
      <c r="C314" s="7" t="e">
        <f>IF(Configuration!B$2,SUMIF(I:I,I314,B:B)/COUNTIF(I:I,I314),NA())</f>
        <v>#N/A</v>
      </c>
      <c r="D314" s="7" t="e">
        <f>C314+(L314*Configuration!$B$1)</f>
        <v>#N/A</v>
      </c>
      <c r="E314" s="7" t="e">
        <f>C314-(L314*Configuration!$B$1)</f>
        <v>#N/A</v>
      </c>
      <c r="G314" s="3">
        <f>IF(Configuration!B$3,MEDIAN(B:B),NA())</f>
        <v>0.10475000000000001</v>
      </c>
      <c r="I314" s="3">
        <f>IF(ISBLANK('Run Chart Creator'!B317),"",IF(ISBLANK('Run Chart Creator'!C317),Calculation!I313,Calculation!I313+1))</f>
      </c>
      <c r="J314" s="7" t="e">
        <f t="shared" si="15"/>
        <v>#VALUE!</v>
      </c>
      <c r="K314" s="7" t="e">
        <f t="shared" si="13"/>
        <v>#VALUE!</v>
      </c>
      <c r="L314" s="7" t="e">
        <f t="shared" si="14"/>
        <v>#VALUE!</v>
      </c>
    </row>
    <row r="315" spans="1:12" ht="15">
      <c r="A315" s="2">
        <f>IF(ISBLANK('Run Chart Creator'!A318),"",'Run Chart Creator'!A318)</f>
      </c>
      <c r="B315" s="8">
        <f>IF(ISBLANK('Run Chart Creator'!B318),"",'Run Chart Creator'!B318)</f>
      </c>
      <c r="C315" s="7" t="e">
        <f>IF(Configuration!B$2,SUMIF(I:I,I315,B:B)/COUNTIF(I:I,I315),NA())</f>
        <v>#N/A</v>
      </c>
      <c r="D315" s="7" t="e">
        <f>C315+(L315*Configuration!$B$1)</f>
        <v>#N/A</v>
      </c>
      <c r="E315" s="7" t="e">
        <f>C315-(L315*Configuration!$B$1)</f>
        <v>#N/A</v>
      </c>
      <c r="G315" s="3">
        <f>IF(Configuration!B$3,MEDIAN(B:B),NA())</f>
        <v>0.10475000000000001</v>
      </c>
      <c r="I315" s="3">
        <f>IF(ISBLANK('Run Chart Creator'!B318),"",IF(ISBLANK('Run Chart Creator'!C318),Calculation!I314,Calculation!I314+1))</f>
      </c>
      <c r="J315" s="7" t="e">
        <f t="shared" si="15"/>
        <v>#VALUE!</v>
      </c>
      <c r="K315" s="7" t="e">
        <f t="shared" si="13"/>
        <v>#VALUE!</v>
      </c>
      <c r="L315" s="7" t="e">
        <f t="shared" si="14"/>
        <v>#VALUE!</v>
      </c>
    </row>
    <row r="316" spans="1:12" ht="15">
      <c r="A316" s="2">
        <f>IF(ISBLANK('Run Chart Creator'!A319),"",'Run Chart Creator'!A319)</f>
      </c>
      <c r="B316" s="8">
        <f>IF(ISBLANK('Run Chart Creator'!B319),"",'Run Chart Creator'!B319)</f>
      </c>
      <c r="C316" s="7" t="e">
        <f>IF(Configuration!B$2,SUMIF(I:I,I316,B:B)/COUNTIF(I:I,I316),NA())</f>
        <v>#N/A</v>
      </c>
      <c r="D316" s="7" t="e">
        <f>C316+(L316*Configuration!$B$1)</f>
        <v>#N/A</v>
      </c>
      <c r="E316" s="7" t="e">
        <f>C316-(L316*Configuration!$B$1)</f>
        <v>#N/A</v>
      </c>
      <c r="G316" s="3">
        <f>IF(Configuration!B$3,MEDIAN(B:B),NA())</f>
        <v>0.10475000000000001</v>
      </c>
      <c r="I316" s="3">
        <f>IF(ISBLANK('Run Chart Creator'!B319),"",IF(ISBLANK('Run Chart Creator'!C319),Calculation!I315,Calculation!I315+1))</f>
      </c>
      <c r="J316" s="7" t="e">
        <f t="shared" si="15"/>
        <v>#VALUE!</v>
      </c>
      <c r="K316" s="7" t="e">
        <f t="shared" si="13"/>
        <v>#VALUE!</v>
      </c>
      <c r="L316" s="7" t="e">
        <f t="shared" si="14"/>
        <v>#VALUE!</v>
      </c>
    </row>
    <row r="317" spans="1:12" ht="15">
      <c r="A317" s="2">
        <f>IF(ISBLANK('Run Chart Creator'!A320),"",'Run Chart Creator'!A320)</f>
      </c>
      <c r="B317" s="8">
        <f>IF(ISBLANK('Run Chart Creator'!B320),"",'Run Chart Creator'!B320)</f>
      </c>
      <c r="C317" s="7" t="e">
        <f>IF(Configuration!B$2,SUMIF(I:I,I317,B:B)/COUNTIF(I:I,I317),NA())</f>
        <v>#N/A</v>
      </c>
      <c r="D317" s="7" t="e">
        <f>C317+(L317*Configuration!$B$1)</f>
        <v>#N/A</v>
      </c>
      <c r="E317" s="7" t="e">
        <f>C317-(L317*Configuration!$B$1)</f>
        <v>#N/A</v>
      </c>
      <c r="G317" s="3">
        <f>IF(Configuration!B$3,MEDIAN(B:B),NA())</f>
        <v>0.10475000000000001</v>
      </c>
      <c r="I317" s="3">
        <f>IF(ISBLANK('Run Chart Creator'!B320),"",IF(ISBLANK('Run Chart Creator'!C320),Calculation!I316,Calculation!I316+1))</f>
      </c>
      <c r="J317" s="7" t="e">
        <f t="shared" si="15"/>
        <v>#VALUE!</v>
      </c>
      <c r="K317" s="7" t="e">
        <f t="shared" si="13"/>
        <v>#VALUE!</v>
      </c>
      <c r="L317" s="7" t="e">
        <f t="shared" si="14"/>
        <v>#VALUE!</v>
      </c>
    </row>
    <row r="318" spans="1:12" ht="15">
      <c r="A318" s="2">
        <f>IF(ISBLANK('Run Chart Creator'!A321),"",'Run Chart Creator'!A321)</f>
      </c>
      <c r="B318" s="8">
        <f>IF(ISBLANK('Run Chart Creator'!B321),"",'Run Chart Creator'!B321)</f>
      </c>
      <c r="C318" s="7" t="e">
        <f>IF(Configuration!B$2,SUMIF(I:I,I318,B:B)/COUNTIF(I:I,I318),NA())</f>
        <v>#N/A</v>
      </c>
      <c r="D318" s="7" t="e">
        <f>C318+(L318*Configuration!$B$1)</f>
        <v>#N/A</v>
      </c>
      <c r="E318" s="7" t="e">
        <f>C318-(L318*Configuration!$B$1)</f>
        <v>#N/A</v>
      </c>
      <c r="G318" s="3">
        <f>IF(Configuration!B$3,MEDIAN(B:B),NA())</f>
        <v>0.10475000000000001</v>
      </c>
      <c r="I318" s="3">
        <f>IF(ISBLANK('Run Chart Creator'!B321),"",IF(ISBLANK('Run Chart Creator'!C321),Calculation!I317,Calculation!I317+1))</f>
      </c>
      <c r="J318" s="7" t="e">
        <f t="shared" si="15"/>
        <v>#VALUE!</v>
      </c>
      <c r="K318" s="7" t="e">
        <f t="shared" si="13"/>
        <v>#VALUE!</v>
      </c>
      <c r="L318" s="7" t="e">
        <f t="shared" si="14"/>
        <v>#VALUE!</v>
      </c>
    </row>
    <row r="319" spans="1:12" ht="15">
      <c r="A319" s="2">
        <f>IF(ISBLANK('Run Chart Creator'!A322),"",'Run Chart Creator'!A322)</f>
      </c>
      <c r="B319" s="8">
        <f>IF(ISBLANK('Run Chart Creator'!B322),"",'Run Chart Creator'!B322)</f>
      </c>
      <c r="C319" s="7" t="e">
        <f>IF(Configuration!B$2,SUMIF(I:I,I319,B:B)/COUNTIF(I:I,I319),NA())</f>
        <v>#N/A</v>
      </c>
      <c r="D319" s="7" t="e">
        <f>C319+(L319*Configuration!$B$1)</f>
        <v>#N/A</v>
      </c>
      <c r="E319" s="7" t="e">
        <f>C319-(L319*Configuration!$B$1)</f>
        <v>#N/A</v>
      </c>
      <c r="G319" s="3">
        <f>IF(Configuration!B$3,MEDIAN(B:B),NA())</f>
        <v>0.10475000000000001</v>
      </c>
      <c r="I319" s="3">
        <f>IF(ISBLANK('Run Chart Creator'!B322),"",IF(ISBLANK('Run Chart Creator'!C322),Calculation!I318,Calculation!I318+1))</f>
      </c>
      <c r="J319" s="7" t="e">
        <f t="shared" si="15"/>
        <v>#VALUE!</v>
      </c>
      <c r="K319" s="7" t="e">
        <f t="shared" si="13"/>
        <v>#VALUE!</v>
      </c>
      <c r="L319" s="7" t="e">
        <f t="shared" si="14"/>
        <v>#VALUE!</v>
      </c>
    </row>
    <row r="320" spans="1:12" ht="15">
      <c r="A320" s="2">
        <f>IF(ISBLANK('Run Chart Creator'!A323),"",'Run Chart Creator'!A323)</f>
      </c>
      <c r="B320" s="8">
        <f>IF(ISBLANK('Run Chart Creator'!B323),"",'Run Chart Creator'!B323)</f>
      </c>
      <c r="C320" s="7" t="e">
        <f>IF(Configuration!B$2,SUMIF(I:I,I320,B:B)/COUNTIF(I:I,I320),NA())</f>
        <v>#N/A</v>
      </c>
      <c r="D320" s="7" t="e">
        <f>C320+(L320*Configuration!$B$1)</f>
        <v>#N/A</v>
      </c>
      <c r="E320" s="7" t="e">
        <f>C320-(L320*Configuration!$B$1)</f>
        <v>#N/A</v>
      </c>
      <c r="G320" s="3">
        <f>IF(Configuration!B$3,MEDIAN(B:B),NA())</f>
        <v>0.10475000000000001</v>
      </c>
      <c r="I320" s="3">
        <f>IF(ISBLANK('Run Chart Creator'!B323),"",IF(ISBLANK('Run Chart Creator'!C323),Calculation!I319,Calculation!I319+1))</f>
      </c>
      <c r="J320" s="7" t="e">
        <f t="shared" si="15"/>
        <v>#VALUE!</v>
      </c>
      <c r="K320" s="7" t="e">
        <f t="shared" si="13"/>
        <v>#VALUE!</v>
      </c>
      <c r="L320" s="7" t="e">
        <f t="shared" si="14"/>
        <v>#VALUE!</v>
      </c>
    </row>
    <row r="321" spans="1:12" ht="15">
      <c r="A321" s="2">
        <f>IF(ISBLANK('Run Chart Creator'!A324),"",'Run Chart Creator'!A324)</f>
      </c>
      <c r="B321" s="8">
        <f>IF(ISBLANK('Run Chart Creator'!B324),"",'Run Chart Creator'!B324)</f>
      </c>
      <c r="C321" s="7" t="e">
        <f>IF(Configuration!B$2,SUMIF(I:I,I321,B:B)/COUNTIF(I:I,I321),NA())</f>
        <v>#N/A</v>
      </c>
      <c r="D321" s="7" t="e">
        <f>C321+(L321*Configuration!$B$1)</f>
        <v>#N/A</v>
      </c>
      <c r="E321" s="7" t="e">
        <f>C321-(L321*Configuration!$B$1)</f>
        <v>#N/A</v>
      </c>
      <c r="G321" s="3">
        <f>IF(Configuration!B$3,MEDIAN(B:B),NA())</f>
        <v>0.10475000000000001</v>
      </c>
      <c r="I321" s="3">
        <f>IF(ISBLANK('Run Chart Creator'!B324),"",IF(ISBLANK('Run Chart Creator'!C324),Calculation!I320,Calculation!I320+1))</f>
      </c>
      <c r="J321" s="7" t="e">
        <f t="shared" si="15"/>
        <v>#VALUE!</v>
      </c>
      <c r="K321" s="7" t="e">
        <f t="shared" si="13"/>
        <v>#VALUE!</v>
      </c>
      <c r="L321" s="7" t="e">
        <f t="shared" si="14"/>
        <v>#VALUE!</v>
      </c>
    </row>
    <row r="322" spans="1:12" ht="15">
      <c r="A322" s="2">
        <f>IF(ISBLANK('Run Chart Creator'!A325),"",'Run Chart Creator'!A325)</f>
      </c>
      <c r="B322" s="8">
        <f>IF(ISBLANK('Run Chart Creator'!B325),"",'Run Chart Creator'!B325)</f>
      </c>
      <c r="C322" s="7" t="e">
        <f>IF(Configuration!B$2,SUMIF(I:I,I322,B:B)/COUNTIF(I:I,I322),NA())</f>
        <v>#N/A</v>
      </c>
      <c r="D322" s="7" t="e">
        <f>C322+(L322*Configuration!$B$1)</f>
        <v>#N/A</v>
      </c>
      <c r="E322" s="7" t="e">
        <f>C322-(L322*Configuration!$B$1)</f>
        <v>#N/A</v>
      </c>
      <c r="G322" s="3">
        <f>IF(Configuration!B$3,MEDIAN(B:B),NA())</f>
        <v>0.10475000000000001</v>
      </c>
      <c r="I322" s="3">
        <f>IF(ISBLANK('Run Chart Creator'!B325),"",IF(ISBLANK('Run Chart Creator'!C325),Calculation!I321,Calculation!I321+1))</f>
      </c>
      <c r="J322" s="7" t="e">
        <f t="shared" si="15"/>
        <v>#VALUE!</v>
      </c>
      <c r="K322" s="7" t="e">
        <f aca="true" t="shared" si="16" ref="K322:K385">SUMIF(I$1:I$65536,I322,J$1:J$65536)/(COUNTIF(I$1:I$65536,I322)-1)</f>
        <v>#VALUE!</v>
      </c>
      <c r="L322" s="7" t="e">
        <f t="shared" si="14"/>
        <v>#VALUE!</v>
      </c>
    </row>
    <row r="323" spans="1:12" ht="15">
      <c r="A323" s="2">
        <f>IF(ISBLANK('Run Chart Creator'!A326),"",'Run Chart Creator'!A326)</f>
      </c>
      <c r="B323" s="8">
        <f>IF(ISBLANK('Run Chart Creator'!B326),"",'Run Chart Creator'!B326)</f>
      </c>
      <c r="C323" s="7" t="e">
        <f>IF(Configuration!B$2,SUMIF(I:I,I323,B:B)/COUNTIF(I:I,I323),NA())</f>
        <v>#N/A</v>
      </c>
      <c r="D323" s="7" t="e">
        <f>C323+(L323*Configuration!$B$1)</f>
        <v>#N/A</v>
      </c>
      <c r="E323" s="7" t="e">
        <f>C323-(L323*Configuration!$B$1)</f>
        <v>#N/A</v>
      </c>
      <c r="G323" s="3">
        <f>IF(Configuration!B$3,MEDIAN(B:B),NA())</f>
        <v>0.10475000000000001</v>
      </c>
      <c r="I323" s="3">
        <f>IF(ISBLANK('Run Chart Creator'!B326),"",IF(ISBLANK('Run Chart Creator'!C326),Calculation!I322,Calculation!I322+1))</f>
      </c>
      <c r="J323" s="7" t="e">
        <f t="shared" si="15"/>
        <v>#VALUE!</v>
      </c>
      <c r="K323" s="7" t="e">
        <f t="shared" si="16"/>
        <v>#VALUE!</v>
      </c>
      <c r="L323" s="7" t="e">
        <f aca="true" t="shared" si="17" ref="L323:L386">SQRT(K323)</f>
        <v>#VALUE!</v>
      </c>
    </row>
    <row r="324" spans="1:12" ht="15">
      <c r="A324" s="2">
        <f>IF(ISBLANK('Run Chart Creator'!A327),"",'Run Chart Creator'!A327)</f>
      </c>
      <c r="B324" s="8">
        <f>IF(ISBLANK('Run Chart Creator'!B327),"",'Run Chart Creator'!B327)</f>
      </c>
      <c r="C324" s="7" t="e">
        <f>IF(Configuration!B$2,SUMIF(I:I,I324,B:B)/COUNTIF(I:I,I324),NA())</f>
        <v>#N/A</v>
      </c>
      <c r="D324" s="7" t="e">
        <f>C324+(L324*Configuration!$B$1)</f>
        <v>#N/A</v>
      </c>
      <c r="E324" s="7" t="e">
        <f>C324-(L324*Configuration!$B$1)</f>
        <v>#N/A</v>
      </c>
      <c r="G324" s="3">
        <f>IF(Configuration!B$3,MEDIAN(B:B),NA())</f>
        <v>0.10475000000000001</v>
      </c>
      <c r="I324" s="3">
        <f>IF(ISBLANK('Run Chart Creator'!B327),"",IF(ISBLANK('Run Chart Creator'!C327),Calculation!I323,Calculation!I323+1))</f>
      </c>
      <c r="J324" s="7" t="e">
        <f t="shared" si="15"/>
        <v>#VALUE!</v>
      </c>
      <c r="K324" s="7" t="e">
        <f t="shared" si="16"/>
        <v>#VALUE!</v>
      </c>
      <c r="L324" s="7" t="e">
        <f t="shared" si="17"/>
        <v>#VALUE!</v>
      </c>
    </row>
    <row r="325" spans="1:12" ht="15">
      <c r="A325" s="2">
        <f>IF(ISBLANK('Run Chart Creator'!A328),"",'Run Chart Creator'!A328)</f>
      </c>
      <c r="B325" s="8">
        <f>IF(ISBLANK('Run Chart Creator'!B328),"",'Run Chart Creator'!B328)</f>
      </c>
      <c r="C325" s="7" t="e">
        <f>IF(Configuration!B$2,SUMIF(I:I,I325,B:B)/COUNTIF(I:I,I325),NA())</f>
        <v>#N/A</v>
      </c>
      <c r="D325" s="7" t="e">
        <f>C325+(L325*Configuration!$B$1)</f>
        <v>#N/A</v>
      </c>
      <c r="E325" s="7" t="e">
        <f>C325-(L325*Configuration!$B$1)</f>
        <v>#N/A</v>
      </c>
      <c r="G325" s="3">
        <f>IF(Configuration!B$3,MEDIAN(B:B),NA())</f>
        <v>0.10475000000000001</v>
      </c>
      <c r="I325" s="3">
        <f>IF(ISBLANK('Run Chart Creator'!B328),"",IF(ISBLANK('Run Chart Creator'!C328),Calculation!I324,Calculation!I324+1))</f>
      </c>
      <c r="J325" s="7" t="e">
        <f t="shared" si="15"/>
        <v>#VALUE!</v>
      </c>
      <c r="K325" s="7" t="e">
        <f t="shared" si="16"/>
        <v>#VALUE!</v>
      </c>
      <c r="L325" s="7" t="e">
        <f t="shared" si="17"/>
        <v>#VALUE!</v>
      </c>
    </row>
    <row r="326" spans="1:12" ht="15">
      <c r="A326" s="2">
        <f>IF(ISBLANK('Run Chart Creator'!A329),"",'Run Chart Creator'!A329)</f>
      </c>
      <c r="B326" s="8">
        <f>IF(ISBLANK('Run Chart Creator'!B329),"",'Run Chart Creator'!B329)</f>
      </c>
      <c r="C326" s="7" t="e">
        <f>IF(Configuration!B$2,SUMIF(I:I,I326,B:B)/COUNTIF(I:I,I326),NA())</f>
        <v>#N/A</v>
      </c>
      <c r="D326" s="7" t="e">
        <f>C326+(L326*Configuration!$B$1)</f>
        <v>#N/A</v>
      </c>
      <c r="E326" s="7" t="e">
        <f>C326-(L326*Configuration!$B$1)</f>
        <v>#N/A</v>
      </c>
      <c r="G326" s="3">
        <f>IF(Configuration!B$3,MEDIAN(B:B),NA())</f>
        <v>0.10475000000000001</v>
      </c>
      <c r="I326" s="3">
        <f>IF(ISBLANK('Run Chart Creator'!B329),"",IF(ISBLANK('Run Chart Creator'!C329),Calculation!I325,Calculation!I325+1))</f>
      </c>
      <c r="J326" s="7" t="e">
        <f t="shared" si="15"/>
        <v>#VALUE!</v>
      </c>
      <c r="K326" s="7" t="e">
        <f t="shared" si="16"/>
        <v>#VALUE!</v>
      </c>
      <c r="L326" s="7" t="e">
        <f t="shared" si="17"/>
        <v>#VALUE!</v>
      </c>
    </row>
    <row r="327" spans="1:12" ht="15">
      <c r="A327" s="2">
        <f>IF(ISBLANK('Run Chart Creator'!A330),"",'Run Chart Creator'!A330)</f>
      </c>
      <c r="B327" s="8">
        <f>IF(ISBLANK('Run Chart Creator'!B330),"",'Run Chart Creator'!B330)</f>
      </c>
      <c r="C327" s="7" t="e">
        <f>IF(Configuration!B$2,SUMIF(I:I,I327,B:B)/COUNTIF(I:I,I327),NA())</f>
        <v>#N/A</v>
      </c>
      <c r="D327" s="7" t="e">
        <f>C327+(L327*Configuration!$B$1)</f>
        <v>#N/A</v>
      </c>
      <c r="E327" s="7" t="e">
        <f>C327-(L327*Configuration!$B$1)</f>
        <v>#N/A</v>
      </c>
      <c r="G327" s="3">
        <f>IF(Configuration!B$3,MEDIAN(B:B),NA())</f>
        <v>0.10475000000000001</v>
      </c>
      <c r="I327" s="3">
        <f>IF(ISBLANK('Run Chart Creator'!B330),"",IF(ISBLANK('Run Chart Creator'!C330),Calculation!I326,Calculation!I326+1))</f>
      </c>
      <c r="J327" s="7" t="e">
        <f t="shared" si="15"/>
        <v>#VALUE!</v>
      </c>
      <c r="K327" s="7" t="e">
        <f t="shared" si="16"/>
        <v>#VALUE!</v>
      </c>
      <c r="L327" s="7" t="e">
        <f t="shared" si="17"/>
        <v>#VALUE!</v>
      </c>
    </row>
    <row r="328" spans="1:12" ht="15">
      <c r="A328" s="2">
        <f>IF(ISBLANK('Run Chart Creator'!A331),"",'Run Chart Creator'!A331)</f>
      </c>
      <c r="B328" s="8">
        <f>IF(ISBLANK('Run Chart Creator'!B331),"",'Run Chart Creator'!B331)</f>
      </c>
      <c r="C328" s="7" t="e">
        <f>IF(Configuration!B$2,SUMIF(I:I,I328,B:B)/COUNTIF(I:I,I328),NA())</f>
        <v>#N/A</v>
      </c>
      <c r="D328" s="7" t="e">
        <f>C328+(L328*Configuration!$B$1)</f>
        <v>#N/A</v>
      </c>
      <c r="E328" s="7" t="e">
        <f>C328-(L328*Configuration!$B$1)</f>
        <v>#N/A</v>
      </c>
      <c r="G328" s="3">
        <f>IF(Configuration!B$3,MEDIAN(B:B),NA())</f>
        <v>0.10475000000000001</v>
      </c>
      <c r="I328" s="3">
        <f>IF(ISBLANK('Run Chart Creator'!B331),"",IF(ISBLANK('Run Chart Creator'!C331),Calculation!I327,Calculation!I327+1))</f>
      </c>
      <c r="J328" s="7" t="e">
        <f t="shared" si="15"/>
        <v>#VALUE!</v>
      </c>
      <c r="K328" s="7" t="e">
        <f t="shared" si="16"/>
        <v>#VALUE!</v>
      </c>
      <c r="L328" s="7" t="e">
        <f t="shared" si="17"/>
        <v>#VALUE!</v>
      </c>
    </row>
    <row r="329" spans="1:12" ht="15">
      <c r="A329" s="2">
        <f>IF(ISBLANK('Run Chart Creator'!A332),"",'Run Chart Creator'!A332)</f>
      </c>
      <c r="B329" s="8">
        <f>IF(ISBLANK('Run Chart Creator'!B332),"",'Run Chart Creator'!B332)</f>
      </c>
      <c r="C329" s="7" t="e">
        <f>IF(Configuration!B$2,SUMIF(I:I,I329,B:B)/COUNTIF(I:I,I329),NA())</f>
        <v>#N/A</v>
      </c>
      <c r="D329" s="7" t="e">
        <f>C329+(L329*Configuration!$B$1)</f>
        <v>#N/A</v>
      </c>
      <c r="E329" s="7" t="e">
        <f>C329-(L329*Configuration!$B$1)</f>
        <v>#N/A</v>
      </c>
      <c r="G329" s="3">
        <f>IF(Configuration!B$3,MEDIAN(B:B),NA())</f>
        <v>0.10475000000000001</v>
      </c>
      <c r="I329" s="3">
        <f>IF(ISBLANK('Run Chart Creator'!B332),"",IF(ISBLANK('Run Chart Creator'!C332),Calculation!I328,Calculation!I328+1))</f>
      </c>
      <c r="J329" s="7" t="e">
        <f t="shared" si="15"/>
        <v>#VALUE!</v>
      </c>
      <c r="K329" s="7" t="e">
        <f t="shared" si="16"/>
        <v>#VALUE!</v>
      </c>
      <c r="L329" s="7" t="e">
        <f t="shared" si="17"/>
        <v>#VALUE!</v>
      </c>
    </row>
    <row r="330" spans="1:12" ht="15">
      <c r="A330" s="2">
        <f>IF(ISBLANK('Run Chart Creator'!A333),"",'Run Chart Creator'!A333)</f>
      </c>
      <c r="B330" s="8">
        <f>IF(ISBLANK('Run Chart Creator'!B333),"",'Run Chart Creator'!B333)</f>
      </c>
      <c r="C330" s="7" t="e">
        <f>IF(Configuration!B$2,SUMIF(I:I,I330,B:B)/COUNTIF(I:I,I330),NA())</f>
        <v>#N/A</v>
      </c>
      <c r="D330" s="7" t="e">
        <f>C330+(L330*Configuration!$B$1)</f>
        <v>#N/A</v>
      </c>
      <c r="E330" s="7" t="e">
        <f>C330-(L330*Configuration!$B$1)</f>
        <v>#N/A</v>
      </c>
      <c r="G330" s="3">
        <f>IF(Configuration!B$3,MEDIAN(B:B),NA())</f>
        <v>0.10475000000000001</v>
      </c>
      <c r="I330" s="3">
        <f>IF(ISBLANK('Run Chart Creator'!B333),"",IF(ISBLANK('Run Chart Creator'!C333),Calculation!I329,Calculation!I329+1))</f>
      </c>
      <c r="J330" s="7" t="e">
        <f t="shared" si="15"/>
        <v>#VALUE!</v>
      </c>
      <c r="K330" s="7" t="e">
        <f t="shared" si="16"/>
        <v>#VALUE!</v>
      </c>
      <c r="L330" s="7" t="e">
        <f t="shared" si="17"/>
        <v>#VALUE!</v>
      </c>
    </row>
    <row r="331" spans="1:12" ht="15">
      <c r="A331" s="2">
        <f>IF(ISBLANK('Run Chart Creator'!A334),"",'Run Chart Creator'!A334)</f>
      </c>
      <c r="B331" s="8">
        <f>IF(ISBLANK('Run Chart Creator'!B334),"",'Run Chart Creator'!B334)</f>
      </c>
      <c r="C331" s="7" t="e">
        <f>IF(Configuration!B$2,SUMIF(I:I,I331,B:B)/COUNTIF(I:I,I331),NA())</f>
        <v>#N/A</v>
      </c>
      <c r="D331" s="7" t="e">
        <f>C331+(L331*Configuration!$B$1)</f>
        <v>#N/A</v>
      </c>
      <c r="E331" s="7" t="e">
        <f>C331-(L331*Configuration!$B$1)</f>
        <v>#N/A</v>
      </c>
      <c r="G331" s="3">
        <f>IF(Configuration!B$3,MEDIAN(B:B),NA())</f>
        <v>0.10475000000000001</v>
      </c>
      <c r="I331" s="3">
        <f>IF(ISBLANK('Run Chart Creator'!B334),"",IF(ISBLANK('Run Chart Creator'!C334),Calculation!I330,Calculation!I330+1))</f>
      </c>
      <c r="J331" s="7" t="e">
        <f t="shared" si="15"/>
        <v>#VALUE!</v>
      </c>
      <c r="K331" s="7" t="e">
        <f t="shared" si="16"/>
        <v>#VALUE!</v>
      </c>
      <c r="L331" s="7" t="e">
        <f t="shared" si="17"/>
        <v>#VALUE!</v>
      </c>
    </row>
    <row r="332" spans="1:12" ht="15">
      <c r="A332" s="2">
        <f>IF(ISBLANK('Run Chart Creator'!A335),"",'Run Chart Creator'!A335)</f>
      </c>
      <c r="B332" s="8">
        <f>IF(ISBLANK('Run Chart Creator'!B335),"",'Run Chart Creator'!B335)</f>
      </c>
      <c r="C332" s="7" t="e">
        <f>IF(Configuration!B$2,SUMIF(I:I,I332,B:B)/COUNTIF(I:I,I332),NA())</f>
        <v>#N/A</v>
      </c>
      <c r="D332" s="7" t="e">
        <f>C332+(L332*Configuration!$B$1)</f>
        <v>#N/A</v>
      </c>
      <c r="E332" s="7" t="e">
        <f>C332-(L332*Configuration!$B$1)</f>
        <v>#N/A</v>
      </c>
      <c r="G332" s="3">
        <f>IF(Configuration!B$3,MEDIAN(B:B),NA())</f>
        <v>0.10475000000000001</v>
      </c>
      <c r="I332" s="3">
        <f>IF(ISBLANK('Run Chart Creator'!B335),"",IF(ISBLANK('Run Chart Creator'!C335),Calculation!I331,Calculation!I331+1))</f>
      </c>
      <c r="J332" s="7" t="e">
        <f t="shared" si="15"/>
        <v>#VALUE!</v>
      </c>
      <c r="K332" s="7" t="e">
        <f t="shared" si="16"/>
        <v>#VALUE!</v>
      </c>
      <c r="L332" s="7" t="e">
        <f t="shared" si="17"/>
        <v>#VALUE!</v>
      </c>
    </row>
    <row r="333" spans="1:12" ht="15">
      <c r="A333" s="2">
        <f>IF(ISBLANK('Run Chart Creator'!A336),"",'Run Chart Creator'!A336)</f>
      </c>
      <c r="B333" s="8">
        <f>IF(ISBLANK('Run Chart Creator'!B336),"",'Run Chart Creator'!B336)</f>
      </c>
      <c r="C333" s="7" t="e">
        <f>IF(Configuration!B$2,SUMIF(I:I,I333,B:B)/COUNTIF(I:I,I333),NA())</f>
        <v>#N/A</v>
      </c>
      <c r="D333" s="7" t="e">
        <f>C333+(L333*Configuration!$B$1)</f>
        <v>#N/A</v>
      </c>
      <c r="E333" s="7" t="e">
        <f>C333-(L333*Configuration!$B$1)</f>
        <v>#N/A</v>
      </c>
      <c r="G333" s="3">
        <f>IF(Configuration!B$3,MEDIAN(B:B),NA())</f>
        <v>0.10475000000000001</v>
      </c>
      <c r="I333" s="3">
        <f>IF(ISBLANK('Run Chart Creator'!B336),"",IF(ISBLANK('Run Chart Creator'!C336),Calculation!I332,Calculation!I332+1))</f>
      </c>
      <c r="J333" s="7" t="e">
        <f t="shared" si="15"/>
        <v>#VALUE!</v>
      </c>
      <c r="K333" s="7" t="e">
        <f t="shared" si="16"/>
        <v>#VALUE!</v>
      </c>
      <c r="L333" s="7" t="e">
        <f t="shared" si="17"/>
        <v>#VALUE!</v>
      </c>
    </row>
    <row r="334" spans="1:12" ht="15">
      <c r="A334" s="2">
        <f>IF(ISBLANK('Run Chart Creator'!A337),"",'Run Chart Creator'!A337)</f>
      </c>
      <c r="B334" s="8">
        <f>IF(ISBLANK('Run Chart Creator'!B337),"",'Run Chart Creator'!B337)</f>
      </c>
      <c r="C334" s="7" t="e">
        <f>IF(Configuration!B$2,SUMIF(I:I,I334,B:B)/COUNTIF(I:I,I334),NA())</f>
        <v>#N/A</v>
      </c>
      <c r="D334" s="7" t="e">
        <f>C334+(L334*Configuration!$B$1)</f>
        <v>#N/A</v>
      </c>
      <c r="E334" s="7" t="e">
        <f>C334-(L334*Configuration!$B$1)</f>
        <v>#N/A</v>
      </c>
      <c r="G334" s="3">
        <f>IF(Configuration!B$3,MEDIAN(B:B),NA())</f>
        <v>0.10475000000000001</v>
      </c>
      <c r="I334" s="3">
        <f>IF(ISBLANK('Run Chart Creator'!B337),"",IF(ISBLANK('Run Chart Creator'!C337),Calculation!I333,Calculation!I333+1))</f>
      </c>
      <c r="J334" s="7" t="e">
        <f t="shared" si="15"/>
        <v>#VALUE!</v>
      </c>
      <c r="K334" s="7" t="e">
        <f t="shared" si="16"/>
        <v>#VALUE!</v>
      </c>
      <c r="L334" s="7" t="e">
        <f t="shared" si="17"/>
        <v>#VALUE!</v>
      </c>
    </row>
    <row r="335" spans="1:12" ht="15">
      <c r="A335" s="2">
        <f>IF(ISBLANK('Run Chart Creator'!A338),"",'Run Chart Creator'!A338)</f>
      </c>
      <c r="B335" s="8">
        <f>IF(ISBLANK('Run Chart Creator'!B338),"",'Run Chart Creator'!B338)</f>
      </c>
      <c r="C335" s="7" t="e">
        <f>IF(Configuration!B$2,SUMIF(I:I,I335,B:B)/COUNTIF(I:I,I335),NA())</f>
        <v>#N/A</v>
      </c>
      <c r="D335" s="7" t="e">
        <f>C335+(L335*Configuration!$B$1)</f>
        <v>#N/A</v>
      </c>
      <c r="E335" s="7" t="e">
        <f>C335-(L335*Configuration!$B$1)</f>
        <v>#N/A</v>
      </c>
      <c r="G335" s="3">
        <f>IF(Configuration!B$3,MEDIAN(B:B),NA())</f>
        <v>0.10475000000000001</v>
      </c>
      <c r="I335" s="3">
        <f>IF(ISBLANK('Run Chart Creator'!B338),"",IF(ISBLANK('Run Chart Creator'!C338),Calculation!I334,Calculation!I334+1))</f>
      </c>
      <c r="J335" s="7" t="e">
        <f t="shared" si="15"/>
        <v>#VALUE!</v>
      </c>
      <c r="K335" s="7" t="e">
        <f t="shared" si="16"/>
        <v>#VALUE!</v>
      </c>
      <c r="L335" s="7" t="e">
        <f t="shared" si="17"/>
        <v>#VALUE!</v>
      </c>
    </row>
    <row r="336" spans="1:12" ht="15">
      <c r="A336" s="2">
        <f>IF(ISBLANK('Run Chart Creator'!A339),"",'Run Chart Creator'!A339)</f>
      </c>
      <c r="B336" s="8">
        <f>IF(ISBLANK('Run Chart Creator'!B339),"",'Run Chart Creator'!B339)</f>
      </c>
      <c r="C336" s="7" t="e">
        <f>IF(Configuration!B$2,SUMIF(I:I,I336,B:B)/COUNTIF(I:I,I336),NA())</f>
        <v>#N/A</v>
      </c>
      <c r="D336" s="7" t="e">
        <f>C336+(L336*Configuration!$B$1)</f>
        <v>#N/A</v>
      </c>
      <c r="E336" s="7" t="e">
        <f>C336-(L336*Configuration!$B$1)</f>
        <v>#N/A</v>
      </c>
      <c r="G336" s="3">
        <f>IF(Configuration!B$3,MEDIAN(B:B),NA())</f>
        <v>0.10475000000000001</v>
      </c>
      <c r="I336" s="3">
        <f>IF(ISBLANK('Run Chart Creator'!B339),"",IF(ISBLANK('Run Chart Creator'!C339),Calculation!I335,Calculation!I335+1))</f>
      </c>
      <c r="J336" s="7" t="e">
        <f t="shared" si="15"/>
        <v>#VALUE!</v>
      </c>
      <c r="K336" s="7" t="e">
        <f t="shared" si="16"/>
        <v>#VALUE!</v>
      </c>
      <c r="L336" s="7" t="e">
        <f t="shared" si="17"/>
        <v>#VALUE!</v>
      </c>
    </row>
    <row r="337" spans="1:12" ht="15">
      <c r="A337" s="2">
        <f>IF(ISBLANK('Run Chart Creator'!A340),"",'Run Chart Creator'!A340)</f>
      </c>
      <c r="B337" s="8">
        <f>IF(ISBLANK('Run Chart Creator'!B340),"",'Run Chart Creator'!B340)</f>
      </c>
      <c r="C337" s="7" t="e">
        <f>IF(Configuration!B$2,SUMIF(I:I,I337,B:B)/COUNTIF(I:I,I337),NA())</f>
        <v>#N/A</v>
      </c>
      <c r="D337" s="7" t="e">
        <f>C337+(L337*Configuration!$B$1)</f>
        <v>#N/A</v>
      </c>
      <c r="E337" s="7" t="e">
        <f>C337-(L337*Configuration!$B$1)</f>
        <v>#N/A</v>
      </c>
      <c r="G337" s="3">
        <f>IF(Configuration!B$3,MEDIAN(B:B),NA())</f>
        <v>0.10475000000000001</v>
      </c>
      <c r="I337" s="3">
        <f>IF(ISBLANK('Run Chart Creator'!B340),"",IF(ISBLANK('Run Chart Creator'!C340),Calculation!I336,Calculation!I336+1))</f>
      </c>
      <c r="J337" s="7" t="e">
        <f t="shared" si="15"/>
        <v>#VALUE!</v>
      </c>
      <c r="K337" s="7" t="e">
        <f t="shared" si="16"/>
        <v>#VALUE!</v>
      </c>
      <c r="L337" s="7" t="e">
        <f t="shared" si="17"/>
        <v>#VALUE!</v>
      </c>
    </row>
    <row r="338" spans="1:12" ht="15">
      <c r="A338" s="2">
        <f>IF(ISBLANK('Run Chart Creator'!A341),"",'Run Chart Creator'!A341)</f>
      </c>
      <c r="B338" s="8">
        <f>IF(ISBLANK('Run Chart Creator'!B341),"",'Run Chart Creator'!B341)</f>
      </c>
      <c r="C338" s="7" t="e">
        <f>IF(Configuration!B$2,SUMIF(I:I,I338,B:B)/COUNTIF(I:I,I338),NA())</f>
        <v>#N/A</v>
      </c>
      <c r="D338" s="7" t="e">
        <f>C338+(L338*Configuration!$B$1)</f>
        <v>#N/A</v>
      </c>
      <c r="E338" s="7" t="e">
        <f>C338-(L338*Configuration!$B$1)</f>
        <v>#N/A</v>
      </c>
      <c r="G338" s="3">
        <f>IF(Configuration!B$3,MEDIAN(B:B),NA())</f>
        <v>0.10475000000000001</v>
      </c>
      <c r="I338" s="3">
        <f>IF(ISBLANK('Run Chart Creator'!B341),"",IF(ISBLANK('Run Chart Creator'!C341),Calculation!I337,Calculation!I337+1))</f>
      </c>
      <c r="J338" s="7" t="e">
        <f t="shared" si="15"/>
        <v>#VALUE!</v>
      </c>
      <c r="K338" s="7" t="e">
        <f t="shared" si="16"/>
        <v>#VALUE!</v>
      </c>
      <c r="L338" s="7" t="e">
        <f t="shared" si="17"/>
        <v>#VALUE!</v>
      </c>
    </row>
    <row r="339" spans="1:12" ht="15">
      <c r="A339" s="2">
        <f>IF(ISBLANK('Run Chart Creator'!A342),"",'Run Chart Creator'!A342)</f>
      </c>
      <c r="B339" s="8">
        <f>IF(ISBLANK('Run Chart Creator'!B342),"",'Run Chart Creator'!B342)</f>
      </c>
      <c r="C339" s="7" t="e">
        <f>IF(Configuration!B$2,SUMIF(I:I,I339,B:B)/COUNTIF(I:I,I339),NA())</f>
        <v>#N/A</v>
      </c>
      <c r="D339" s="7" t="e">
        <f>C339+(L339*Configuration!$B$1)</f>
        <v>#N/A</v>
      </c>
      <c r="E339" s="7" t="e">
        <f>C339-(L339*Configuration!$B$1)</f>
        <v>#N/A</v>
      </c>
      <c r="G339" s="3">
        <f>IF(Configuration!B$3,MEDIAN(B:B),NA())</f>
        <v>0.10475000000000001</v>
      </c>
      <c r="I339" s="3">
        <f>IF(ISBLANK('Run Chart Creator'!B342),"",IF(ISBLANK('Run Chart Creator'!C342),Calculation!I338,Calculation!I338+1))</f>
      </c>
      <c r="J339" s="7" t="e">
        <f t="shared" si="15"/>
        <v>#VALUE!</v>
      </c>
      <c r="K339" s="7" t="e">
        <f t="shared" si="16"/>
        <v>#VALUE!</v>
      </c>
      <c r="L339" s="7" t="e">
        <f t="shared" si="17"/>
        <v>#VALUE!</v>
      </c>
    </row>
    <row r="340" spans="1:12" ht="15">
      <c r="A340" s="2">
        <f>IF(ISBLANK('Run Chart Creator'!A343),"",'Run Chart Creator'!A343)</f>
      </c>
      <c r="B340" s="8">
        <f>IF(ISBLANK('Run Chart Creator'!B343),"",'Run Chart Creator'!B343)</f>
      </c>
      <c r="C340" s="7" t="e">
        <f>IF(Configuration!B$2,SUMIF(I:I,I340,B:B)/COUNTIF(I:I,I340),NA())</f>
        <v>#N/A</v>
      </c>
      <c r="D340" s="7" t="e">
        <f>C340+(L340*Configuration!$B$1)</f>
        <v>#N/A</v>
      </c>
      <c r="E340" s="7" t="e">
        <f>C340-(L340*Configuration!$B$1)</f>
        <v>#N/A</v>
      </c>
      <c r="G340" s="3">
        <f>IF(Configuration!B$3,MEDIAN(B:B),NA())</f>
        <v>0.10475000000000001</v>
      </c>
      <c r="I340" s="3">
        <f>IF(ISBLANK('Run Chart Creator'!B343),"",IF(ISBLANK('Run Chart Creator'!C343),Calculation!I339,Calculation!I339+1))</f>
      </c>
      <c r="J340" s="7" t="e">
        <f aca="true" t="shared" si="18" ref="J340:J403">POWER(B340-C340,2)</f>
        <v>#VALUE!</v>
      </c>
      <c r="K340" s="7" t="e">
        <f t="shared" si="16"/>
        <v>#VALUE!</v>
      </c>
      <c r="L340" s="7" t="e">
        <f t="shared" si="17"/>
        <v>#VALUE!</v>
      </c>
    </row>
    <row r="341" spans="1:12" ht="15">
      <c r="A341" s="2">
        <f>IF(ISBLANK('Run Chart Creator'!A344),"",'Run Chart Creator'!A344)</f>
      </c>
      <c r="B341" s="8">
        <f>IF(ISBLANK('Run Chart Creator'!B344),"",'Run Chart Creator'!B344)</f>
      </c>
      <c r="C341" s="7" t="e">
        <f>IF(Configuration!B$2,SUMIF(I:I,I341,B:B)/COUNTIF(I:I,I341),NA())</f>
        <v>#N/A</v>
      </c>
      <c r="D341" s="7" t="e">
        <f>C341+(L341*Configuration!$B$1)</f>
        <v>#N/A</v>
      </c>
      <c r="E341" s="7" t="e">
        <f>C341-(L341*Configuration!$B$1)</f>
        <v>#N/A</v>
      </c>
      <c r="G341" s="3">
        <f>IF(Configuration!B$3,MEDIAN(B:B),NA())</f>
        <v>0.10475000000000001</v>
      </c>
      <c r="I341" s="3">
        <f>IF(ISBLANK('Run Chart Creator'!B344),"",IF(ISBLANK('Run Chart Creator'!C344),Calculation!I340,Calculation!I340+1))</f>
      </c>
      <c r="J341" s="7" t="e">
        <f t="shared" si="18"/>
        <v>#VALUE!</v>
      </c>
      <c r="K341" s="7" t="e">
        <f t="shared" si="16"/>
        <v>#VALUE!</v>
      </c>
      <c r="L341" s="7" t="e">
        <f t="shared" si="17"/>
        <v>#VALUE!</v>
      </c>
    </row>
    <row r="342" spans="1:12" ht="15">
      <c r="A342" s="2">
        <f>IF(ISBLANK('Run Chart Creator'!A345),"",'Run Chart Creator'!A345)</f>
      </c>
      <c r="B342" s="8">
        <f>IF(ISBLANK('Run Chart Creator'!B345),"",'Run Chart Creator'!B345)</f>
      </c>
      <c r="C342" s="7" t="e">
        <f>IF(Configuration!B$2,SUMIF(I:I,I342,B:B)/COUNTIF(I:I,I342),NA())</f>
        <v>#N/A</v>
      </c>
      <c r="D342" s="7" t="e">
        <f>C342+(L342*Configuration!$B$1)</f>
        <v>#N/A</v>
      </c>
      <c r="E342" s="7" t="e">
        <f>C342-(L342*Configuration!$B$1)</f>
        <v>#N/A</v>
      </c>
      <c r="G342" s="3">
        <f>IF(Configuration!B$3,MEDIAN(B:B),NA())</f>
        <v>0.10475000000000001</v>
      </c>
      <c r="I342" s="3">
        <f>IF(ISBLANK('Run Chart Creator'!B345),"",IF(ISBLANK('Run Chart Creator'!C345),Calculation!I341,Calculation!I341+1))</f>
      </c>
      <c r="J342" s="7" t="e">
        <f t="shared" si="18"/>
        <v>#VALUE!</v>
      </c>
      <c r="K342" s="7" t="e">
        <f t="shared" si="16"/>
        <v>#VALUE!</v>
      </c>
      <c r="L342" s="7" t="e">
        <f t="shared" si="17"/>
        <v>#VALUE!</v>
      </c>
    </row>
    <row r="343" spans="1:12" ht="15">
      <c r="A343" s="2">
        <f>IF(ISBLANK('Run Chart Creator'!A346),"",'Run Chart Creator'!A346)</f>
      </c>
      <c r="B343" s="8">
        <f>IF(ISBLANK('Run Chart Creator'!B346),"",'Run Chart Creator'!B346)</f>
      </c>
      <c r="C343" s="7" t="e">
        <f>IF(Configuration!B$2,SUMIF(I:I,I343,B:B)/COUNTIF(I:I,I343),NA())</f>
        <v>#N/A</v>
      </c>
      <c r="D343" s="7" t="e">
        <f>C343+(L343*Configuration!$B$1)</f>
        <v>#N/A</v>
      </c>
      <c r="E343" s="7" t="e">
        <f>C343-(L343*Configuration!$B$1)</f>
        <v>#N/A</v>
      </c>
      <c r="G343" s="3">
        <f>IF(Configuration!B$3,MEDIAN(B:B),NA())</f>
        <v>0.10475000000000001</v>
      </c>
      <c r="I343" s="3">
        <f>IF(ISBLANK('Run Chart Creator'!B346),"",IF(ISBLANK('Run Chart Creator'!C346),Calculation!I342,Calculation!I342+1))</f>
      </c>
      <c r="J343" s="7" t="e">
        <f t="shared" si="18"/>
        <v>#VALUE!</v>
      </c>
      <c r="K343" s="7" t="e">
        <f t="shared" si="16"/>
        <v>#VALUE!</v>
      </c>
      <c r="L343" s="7" t="e">
        <f t="shared" si="17"/>
        <v>#VALUE!</v>
      </c>
    </row>
    <row r="344" spans="1:12" ht="15">
      <c r="A344" s="2">
        <f>IF(ISBLANK('Run Chart Creator'!A347),"",'Run Chart Creator'!A347)</f>
      </c>
      <c r="B344" s="8">
        <f>IF(ISBLANK('Run Chart Creator'!B347),"",'Run Chart Creator'!B347)</f>
      </c>
      <c r="C344" s="7" t="e">
        <f>IF(Configuration!B$2,SUMIF(I:I,I344,B:B)/COUNTIF(I:I,I344),NA())</f>
        <v>#N/A</v>
      </c>
      <c r="D344" s="7" t="e">
        <f>C344+(L344*Configuration!$B$1)</f>
        <v>#N/A</v>
      </c>
      <c r="E344" s="7" t="e">
        <f>C344-(L344*Configuration!$B$1)</f>
        <v>#N/A</v>
      </c>
      <c r="G344" s="3">
        <f>IF(Configuration!B$3,MEDIAN(B:B),NA())</f>
        <v>0.10475000000000001</v>
      </c>
      <c r="I344" s="3">
        <f>IF(ISBLANK('Run Chart Creator'!B347),"",IF(ISBLANK('Run Chart Creator'!C347),Calculation!I343,Calculation!I343+1))</f>
      </c>
      <c r="J344" s="7" t="e">
        <f t="shared" si="18"/>
        <v>#VALUE!</v>
      </c>
      <c r="K344" s="7" t="e">
        <f t="shared" si="16"/>
        <v>#VALUE!</v>
      </c>
      <c r="L344" s="7" t="e">
        <f t="shared" si="17"/>
        <v>#VALUE!</v>
      </c>
    </row>
    <row r="345" spans="1:12" ht="15">
      <c r="A345" s="2">
        <f>IF(ISBLANK('Run Chart Creator'!A348),"",'Run Chart Creator'!A348)</f>
      </c>
      <c r="B345" s="8">
        <f>IF(ISBLANK('Run Chart Creator'!B348),"",'Run Chart Creator'!B348)</f>
      </c>
      <c r="C345" s="7" t="e">
        <f>IF(Configuration!B$2,SUMIF(I:I,I345,B:B)/COUNTIF(I:I,I345),NA())</f>
        <v>#N/A</v>
      </c>
      <c r="D345" s="7" t="e">
        <f>C345+(L345*Configuration!$B$1)</f>
        <v>#N/A</v>
      </c>
      <c r="E345" s="7" t="e">
        <f>C345-(L345*Configuration!$B$1)</f>
        <v>#N/A</v>
      </c>
      <c r="G345" s="3">
        <f>IF(Configuration!B$3,MEDIAN(B:B),NA())</f>
        <v>0.10475000000000001</v>
      </c>
      <c r="I345" s="3">
        <f>IF(ISBLANK('Run Chart Creator'!B348),"",IF(ISBLANK('Run Chart Creator'!C348),Calculation!I344,Calculation!I344+1))</f>
      </c>
      <c r="J345" s="7" t="e">
        <f t="shared" si="18"/>
        <v>#VALUE!</v>
      </c>
      <c r="K345" s="7" t="e">
        <f t="shared" si="16"/>
        <v>#VALUE!</v>
      </c>
      <c r="L345" s="7" t="e">
        <f t="shared" si="17"/>
        <v>#VALUE!</v>
      </c>
    </row>
    <row r="346" spans="1:12" ht="15">
      <c r="A346" s="2">
        <f>IF(ISBLANK('Run Chart Creator'!A349),"",'Run Chart Creator'!A349)</f>
      </c>
      <c r="B346" s="8">
        <f>IF(ISBLANK('Run Chart Creator'!B349),"",'Run Chart Creator'!B349)</f>
      </c>
      <c r="C346" s="7" t="e">
        <f>IF(Configuration!B$2,SUMIF(I:I,I346,B:B)/COUNTIF(I:I,I346),NA())</f>
        <v>#N/A</v>
      </c>
      <c r="D346" s="7" t="e">
        <f>C346+(L346*Configuration!$B$1)</f>
        <v>#N/A</v>
      </c>
      <c r="E346" s="7" t="e">
        <f>C346-(L346*Configuration!$B$1)</f>
        <v>#N/A</v>
      </c>
      <c r="G346" s="3">
        <f>IF(Configuration!B$3,MEDIAN(B:B),NA())</f>
        <v>0.10475000000000001</v>
      </c>
      <c r="I346" s="3">
        <f>IF(ISBLANK('Run Chart Creator'!B349),"",IF(ISBLANK('Run Chart Creator'!C349),Calculation!I345,Calculation!I345+1))</f>
      </c>
      <c r="J346" s="7" t="e">
        <f t="shared" si="18"/>
        <v>#VALUE!</v>
      </c>
      <c r="K346" s="7" t="e">
        <f t="shared" si="16"/>
        <v>#VALUE!</v>
      </c>
      <c r="L346" s="7" t="e">
        <f t="shared" si="17"/>
        <v>#VALUE!</v>
      </c>
    </row>
    <row r="347" spans="1:12" ht="15">
      <c r="A347" s="2">
        <f>IF(ISBLANK('Run Chart Creator'!A350),"",'Run Chart Creator'!A350)</f>
      </c>
      <c r="B347" s="8">
        <f>IF(ISBLANK('Run Chart Creator'!B350),"",'Run Chart Creator'!B350)</f>
      </c>
      <c r="C347" s="7" t="e">
        <f>IF(Configuration!B$2,SUMIF(I:I,I347,B:B)/COUNTIF(I:I,I347),NA())</f>
        <v>#N/A</v>
      </c>
      <c r="D347" s="7" t="e">
        <f>C347+(L347*Configuration!$B$1)</f>
        <v>#N/A</v>
      </c>
      <c r="E347" s="7" t="e">
        <f>C347-(L347*Configuration!$B$1)</f>
        <v>#N/A</v>
      </c>
      <c r="G347" s="3">
        <f>IF(Configuration!B$3,MEDIAN(B:B),NA())</f>
        <v>0.10475000000000001</v>
      </c>
      <c r="I347" s="3">
        <f>IF(ISBLANK('Run Chart Creator'!B350),"",IF(ISBLANK('Run Chart Creator'!C350),Calculation!I346,Calculation!I346+1))</f>
      </c>
      <c r="J347" s="7" t="e">
        <f t="shared" si="18"/>
        <v>#VALUE!</v>
      </c>
      <c r="K347" s="7" t="e">
        <f t="shared" si="16"/>
        <v>#VALUE!</v>
      </c>
      <c r="L347" s="7" t="e">
        <f t="shared" si="17"/>
        <v>#VALUE!</v>
      </c>
    </row>
    <row r="348" spans="1:12" ht="15">
      <c r="A348" s="2">
        <f>IF(ISBLANK('Run Chart Creator'!A351),"",'Run Chart Creator'!A351)</f>
      </c>
      <c r="B348" s="8">
        <f>IF(ISBLANK('Run Chart Creator'!B351),"",'Run Chart Creator'!B351)</f>
      </c>
      <c r="C348" s="7" t="e">
        <f>IF(Configuration!B$2,SUMIF(I:I,I348,B:B)/COUNTIF(I:I,I348),NA())</f>
        <v>#N/A</v>
      </c>
      <c r="D348" s="7" t="e">
        <f>C348+(L348*Configuration!$B$1)</f>
        <v>#N/A</v>
      </c>
      <c r="E348" s="7" t="e">
        <f>C348-(L348*Configuration!$B$1)</f>
        <v>#N/A</v>
      </c>
      <c r="G348" s="3">
        <f>IF(Configuration!B$3,MEDIAN(B:B),NA())</f>
        <v>0.10475000000000001</v>
      </c>
      <c r="I348" s="3">
        <f>IF(ISBLANK('Run Chart Creator'!B351),"",IF(ISBLANK('Run Chart Creator'!C351),Calculation!I347,Calculation!I347+1))</f>
      </c>
      <c r="J348" s="7" t="e">
        <f t="shared" si="18"/>
        <v>#VALUE!</v>
      </c>
      <c r="K348" s="7" t="e">
        <f t="shared" si="16"/>
        <v>#VALUE!</v>
      </c>
      <c r="L348" s="7" t="e">
        <f t="shared" si="17"/>
        <v>#VALUE!</v>
      </c>
    </row>
    <row r="349" spans="1:12" ht="15">
      <c r="A349" s="2">
        <f>IF(ISBLANK('Run Chart Creator'!A352),"",'Run Chart Creator'!A352)</f>
      </c>
      <c r="B349" s="8">
        <f>IF(ISBLANK('Run Chart Creator'!B352),"",'Run Chart Creator'!B352)</f>
      </c>
      <c r="C349" s="7" t="e">
        <f>IF(Configuration!B$2,SUMIF(I:I,I349,B:B)/COUNTIF(I:I,I349),NA())</f>
        <v>#N/A</v>
      </c>
      <c r="D349" s="7" t="e">
        <f>C349+(L349*Configuration!$B$1)</f>
        <v>#N/A</v>
      </c>
      <c r="E349" s="7" t="e">
        <f>C349-(L349*Configuration!$B$1)</f>
        <v>#N/A</v>
      </c>
      <c r="G349" s="3">
        <f>IF(Configuration!B$3,MEDIAN(B:B),NA())</f>
        <v>0.10475000000000001</v>
      </c>
      <c r="I349" s="3">
        <f>IF(ISBLANK('Run Chart Creator'!B352),"",IF(ISBLANK('Run Chart Creator'!C352),Calculation!I348,Calculation!I348+1))</f>
      </c>
      <c r="J349" s="7" t="e">
        <f t="shared" si="18"/>
        <v>#VALUE!</v>
      </c>
      <c r="K349" s="7" t="e">
        <f t="shared" si="16"/>
        <v>#VALUE!</v>
      </c>
      <c r="L349" s="7" t="e">
        <f t="shared" si="17"/>
        <v>#VALUE!</v>
      </c>
    </row>
    <row r="350" spans="1:12" ht="15">
      <c r="A350" s="2">
        <f>IF(ISBLANK('Run Chart Creator'!A353),"",'Run Chart Creator'!A353)</f>
      </c>
      <c r="B350" s="8">
        <f>IF(ISBLANK('Run Chart Creator'!B353),"",'Run Chart Creator'!B353)</f>
      </c>
      <c r="C350" s="7" t="e">
        <f>IF(Configuration!B$2,SUMIF(I:I,I350,B:B)/COUNTIF(I:I,I350),NA())</f>
        <v>#N/A</v>
      </c>
      <c r="D350" s="7" t="e">
        <f>C350+(L350*Configuration!$B$1)</f>
        <v>#N/A</v>
      </c>
      <c r="E350" s="7" t="e">
        <f>C350-(L350*Configuration!$B$1)</f>
        <v>#N/A</v>
      </c>
      <c r="G350" s="3">
        <f>IF(Configuration!B$3,MEDIAN(B:B),NA())</f>
        <v>0.10475000000000001</v>
      </c>
      <c r="I350" s="3">
        <f>IF(ISBLANK('Run Chart Creator'!B353),"",IF(ISBLANK('Run Chart Creator'!C353),Calculation!I349,Calculation!I349+1))</f>
      </c>
      <c r="J350" s="7" t="e">
        <f t="shared" si="18"/>
        <v>#VALUE!</v>
      </c>
      <c r="K350" s="7" t="e">
        <f t="shared" si="16"/>
        <v>#VALUE!</v>
      </c>
      <c r="L350" s="7" t="e">
        <f t="shared" si="17"/>
        <v>#VALUE!</v>
      </c>
    </row>
    <row r="351" spans="1:12" ht="15">
      <c r="A351" s="2">
        <f>IF(ISBLANK('Run Chart Creator'!A354),"",'Run Chart Creator'!A354)</f>
      </c>
      <c r="B351" s="8">
        <f>IF(ISBLANK('Run Chart Creator'!B354),"",'Run Chart Creator'!B354)</f>
      </c>
      <c r="C351" s="7" t="e">
        <f>IF(Configuration!B$2,SUMIF(I:I,I351,B:B)/COUNTIF(I:I,I351),NA())</f>
        <v>#N/A</v>
      </c>
      <c r="D351" s="7" t="e">
        <f>C351+(L351*Configuration!$B$1)</f>
        <v>#N/A</v>
      </c>
      <c r="E351" s="7" t="e">
        <f>C351-(L351*Configuration!$B$1)</f>
        <v>#N/A</v>
      </c>
      <c r="G351" s="3">
        <f>IF(Configuration!B$3,MEDIAN(B:B),NA())</f>
        <v>0.10475000000000001</v>
      </c>
      <c r="I351" s="3">
        <f>IF(ISBLANK('Run Chart Creator'!B354),"",IF(ISBLANK('Run Chart Creator'!C354),Calculation!I350,Calculation!I350+1))</f>
      </c>
      <c r="J351" s="7" t="e">
        <f t="shared" si="18"/>
        <v>#VALUE!</v>
      </c>
      <c r="K351" s="7" t="e">
        <f t="shared" si="16"/>
        <v>#VALUE!</v>
      </c>
      <c r="L351" s="7" t="e">
        <f t="shared" si="17"/>
        <v>#VALUE!</v>
      </c>
    </row>
    <row r="352" spans="1:12" ht="15">
      <c r="A352" s="2">
        <f>IF(ISBLANK('Run Chart Creator'!A355),"",'Run Chart Creator'!A355)</f>
      </c>
      <c r="B352" s="8">
        <f>IF(ISBLANK('Run Chart Creator'!B355),"",'Run Chart Creator'!B355)</f>
      </c>
      <c r="C352" s="7" t="e">
        <f>IF(Configuration!B$2,SUMIF(I:I,I352,B:B)/COUNTIF(I:I,I352),NA())</f>
        <v>#N/A</v>
      </c>
      <c r="D352" s="7" t="e">
        <f>C352+(L352*Configuration!$B$1)</f>
        <v>#N/A</v>
      </c>
      <c r="E352" s="7" t="e">
        <f>C352-(L352*Configuration!$B$1)</f>
        <v>#N/A</v>
      </c>
      <c r="G352" s="3">
        <f>IF(Configuration!B$3,MEDIAN(B:B),NA())</f>
        <v>0.10475000000000001</v>
      </c>
      <c r="I352" s="3">
        <f>IF(ISBLANK('Run Chart Creator'!B355),"",IF(ISBLANK('Run Chart Creator'!C355),Calculation!I351,Calculation!I351+1))</f>
      </c>
      <c r="J352" s="7" t="e">
        <f t="shared" si="18"/>
        <v>#VALUE!</v>
      </c>
      <c r="K352" s="7" t="e">
        <f t="shared" si="16"/>
        <v>#VALUE!</v>
      </c>
      <c r="L352" s="7" t="e">
        <f t="shared" si="17"/>
        <v>#VALUE!</v>
      </c>
    </row>
    <row r="353" spans="1:12" ht="15">
      <c r="A353" s="2">
        <f>IF(ISBLANK('Run Chart Creator'!A356),"",'Run Chart Creator'!A356)</f>
      </c>
      <c r="B353" s="8">
        <f>IF(ISBLANK('Run Chart Creator'!B356),"",'Run Chart Creator'!B356)</f>
      </c>
      <c r="C353" s="7" t="e">
        <f>IF(Configuration!B$2,SUMIF(I:I,I353,B:B)/COUNTIF(I:I,I353),NA())</f>
        <v>#N/A</v>
      </c>
      <c r="D353" s="7" t="e">
        <f>C353+(L353*Configuration!$B$1)</f>
        <v>#N/A</v>
      </c>
      <c r="E353" s="7" t="e">
        <f>C353-(L353*Configuration!$B$1)</f>
        <v>#N/A</v>
      </c>
      <c r="G353" s="3">
        <f>IF(Configuration!B$3,MEDIAN(B:B),NA())</f>
        <v>0.10475000000000001</v>
      </c>
      <c r="I353" s="3">
        <f>IF(ISBLANK('Run Chart Creator'!B356),"",IF(ISBLANK('Run Chart Creator'!C356),Calculation!I352,Calculation!I352+1))</f>
      </c>
      <c r="J353" s="7" t="e">
        <f t="shared" si="18"/>
        <v>#VALUE!</v>
      </c>
      <c r="K353" s="7" t="e">
        <f t="shared" si="16"/>
        <v>#VALUE!</v>
      </c>
      <c r="L353" s="7" t="e">
        <f t="shared" si="17"/>
        <v>#VALUE!</v>
      </c>
    </row>
    <row r="354" spans="1:12" ht="15">
      <c r="A354" s="2">
        <f>IF(ISBLANK('Run Chart Creator'!A357),"",'Run Chart Creator'!A357)</f>
      </c>
      <c r="B354" s="8">
        <f>IF(ISBLANK('Run Chart Creator'!B357),"",'Run Chart Creator'!B357)</f>
      </c>
      <c r="C354" s="7" t="e">
        <f>IF(Configuration!B$2,SUMIF(I:I,I354,B:B)/COUNTIF(I:I,I354),NA())</f>
        <v>#N/A</v>
      </c>
      <c r="D354" s="7" t="e">
        <f>C354+(L354*Configuration!$B$1)</f>
        <v>#N/A</v>
      </c>
      <c r="E354" s="7" t="e">
        <f>C354-(L354*Configuration!$B$1)</f>
        <v>#N/A</v>
      </c>
      <c r="G354" s="3">
        <f>IF(Configuration!B$3,MEDIAN(B:B),NA())</f>
        <v>0.10475000000000001</v>
      </c>
      <c r="I354" s="3">
        <f>IF(ISBLANK('Run Chart Creator'!B357),"",IF(ISBLANK('Run Chart Creator'!C357),Calculation!I353,Calculation!I353+1))</f>
      </c>
      <c r="J354" s="7" t="e">
        <f t="shared" si="18"/>
        <v>#VALUE!</v>
      </c>
      <c r="K354" s="7" t="e">
        <f t="shared" si="16"/>
        <v>#VALUE!</v>
      </c>
      <c r="L354" s="7" t="e">
        <f t="shared" si="17"/>
        <v>#VALUE!</v>
      </c>
    </row>
    <row r="355" spans="1:12" ht="15">
      <c r="A355" s="2">
        <f>IF(ISBLANK('Run Chart Creator'!A358),"",'Run Chart Creator'!A358)</f>
      </c>
      <c r="B355" s="8">
        <f>IF(ISBLANK('Run Chart Creator'!B358),"",'Run Chart Creator'!B358)</f>
      </c>
      <c r="C355" s="7" t="e">
        <f>IF(Configuration!B$2,SUMIF(I:I,I355,B:B)/COUNTIF(I:I,I355),NA())</f>
        <v>#N/A</v>
      </c>
      <c r="D355" s="7" t="e">
        <f>C355+(L355*Configuration!$B$1)</f>
        <v>#N/A</v>
      </c>
      <c r="E355" s="7" t="e">
        <f>C355-(L355*Configuration!$B$1)</f>
        <v>#N/A</v>
      </c>
      <c r="G355" s="3">
        <f>IF(Configuration!B$3,MEDIAN(B:B),NA())</f>
        <v>0.10475000000000001</v>
      </c>
      <c r="I355" s="3">
        <f>IF(ISBLANK('Run Chart Creator'!B358),"",IF(ISBLANK('Run Chart Creator'!C358),Calculation!I354,Calculation!I354+1))</f>
      </c>
      <c r="J355" s="7" t="e">
        <f t="shared" si="18"/>
        <v>#VALUE!</v>
      </c>
      <c r="K355" s="7" t="e">
        <f t="shared" si="16"/>
        <v>#VALUE!</v>
      </c>
      <c r="L355" s="7" t="e">
        <f t="shared" si="17"/>
        <v>#VALUE!</v>
      </c>
    </row>
    <row r="356" spans="1:12" ht="15">
      <c r="A356" s="2">
        <f>IF(ISBLANK('Run Chart Creator'!A359),"",'Run Chart Creator'!A359)</f>
      </c>
      <c r="B356" s="8">
        <f>IF(ISBLANK('Run Chart Creator'!B359),"",'Run Chart Creator'!B359)</f>
      </c>
      <c r="C356" s="7" t="e">
        <f>IF(Configuration!B$2,SUMIF(I:I,I356,B:B)/COUNTIF(I:I,I356),NA())</f>
        <v>#N/A</v>
      </c>
      <c r="D356" s="7" t="e">
        <f>C356+(L356*Configuration!$B$1)</f>
        <v>#N/A</v>
      </c>
      <c r="E356" s="7" t="e">
        <f>C356-(L356*Configuration!$B$1)</f>
        <v>#N/A</v>
      </c>
      <c r="G356" s="3">
        <f>IF(Configuration!B$3,MEDIAN(B:B),NA())</f>
        <v>0.10475000000000001</v>
      </c>
      <c r="I356" s="3">
        <f>IF(ISBLANK('Run Chart Creator'!B359),"",IF(ISBLANK('Run Chart Creator'!C359),Calculation!I355,Calculation!I355+1))</f>
      </c>
      <c r="J356" s="7" t="e">
        <f t="shared" si="18"/>
        <v>#VALUE!</v>
      </c>
      <c r="K356" s="7" t="e">
        <f t="shared" si="16"/>
        <v>#VALUE!</v>
      </c>
      <c r="L356" s="7" t="e">
        <f t="shared" si="17"/>
        <v>#VALUE!</v>
      </c>
    </row>
    <row r="357" spans="1:12" ht="15">
      <c r="A357" s="2">
        <f>IF(ISBLANK('Run Chart Creator'!A360),"",'Run Chart Creator'!A360)</f>
      </c>
      <c r="B357" s="8">
        <f>IF(ISBLANK('Run Chart Creator'!B360),"",'Run Chart Creator'!B360)</f>
      </c>
      <c r="C357" s="7" t="e">
        <f>IF(Configuration!B$2,SUMIF(I:I,I357,B:B)/COUNTIF(I:I,I357),NA())</f>
        <v>#N/A</v>
      </c>
      <c r="D357" s="7" t="e">
        <f>C357+(L357*Configuration!$B$1)</f>
        <v>#N/A</v>
      </c>
      <c r="E357" s="7" t="e">
        <f>C357-(L357*Configuration!$B$1)</f>
        <v>#N/A</v>
      </c>
      <c r="G357" s="3">
        <f>IF(Configuration!B$3,MEDIAN(B:B),NA())</f>
        <v>0.10475000000000001</v>
      </c>
      <c r="I357" s="3">
        <f>IF(ISBLANK('Run Chart Creator'!B360),"",IF(ISBLANK('Run Chart Creator'!C360),Calculation!I356,Calculation!I356+1))</f>
      </c>
      <c r="J357" s="7" t="e">
        <f t="shared" si="18"/>
        <v>#VALUE!</v>
      </c>
      <c r="K357" s="7" t="e">
        <f t="shared" si="16"/>
        <v>#VALUE!</v>
      </c>
      <c r="L357" s="7" t="e">
        <f t="shared" si="17"/>
        <v>#VALUE!</v>
      </c>
    </row>
    <row r="358" spans="1:12" ht="15">
      <c r="A358" s="2">
        <f>IF(ISBLANK('Run Chart Creator'!A361),"",'Run Chart Creator'!A361)</f>
      </c>
      <c r="B358" s="8">
        <f>IF(ISBLANK('Run Chart Creator'!B361),"",'Run Chart Creator'!B361)</f>
      </c>
      <c r="C358" s="7" t="e">
        <f>IF(Configuration!B$2,SUMIF(I:I,I358,B:B)/COUNTIF(I:I,I358),NA())</f>
        <v>#N/A</v>
      </c>
      <c r="D358" s="7" t="e">
        <f>C358+(L358*Configuration!$B$1)</f>
        <v>#N/A</v>
      </c>
      <c r="E358" s="7" t="e">
        <f>C358-(L358*Configuration!$B$1)</f>
        <v>#N/A</v>
      </c>
      <c r="G358" s="3">
        <f>IF(Configuration!B$3,MEDIAN(B:B),NA())</f>
        <v>0.10475000000000001</v>
      </c>
      <c r="I358" s="3">
        <f>IF(ISBLANK('Run Chart Creator'!B361),"",IF(ISBLANK('Run Chart Creator'!C361),Calculation!I357,Calculation!I357+1))</f>
      </c>
      <c r="J358" s="7" t="e">
        <f t="shared" si="18"/>
        <v>#VALUE!</v>
      </c>
      <c r="K358" s="7" t="e">
        <f t="shared" si="16"/>
        <v>#VALUE!</v>
      </c>
      <c r="L358" s="7" t="e">
        <f t="shared" si="17"/>
        <v>#VALUE!</v>
      </c>
    </row>
    <row r="359" spans="1:12" ht="15">
      <c r="A359" s="2">
        <f>IF(ISBLANK('Run Chart Creator'!A362),"",'Run Chart Creator'!A362)</f>
      </c>
      <c r="B359" s="8">
        <f>IF(ISBLANK('Run Chart Creator'!B362),"",'Run Chart Creator'!B362)</f>
      </c>
      <c r="C359" s="7" t="e">
        <f>IF(Configuration!B$2,SUMIF(I:I,I359,B:B)/COUNTIF(I:I,I359),NA())</f>
        <v>#N/A</v>
      </c>
      <c r="D359" s="7" t="e">
        <f>C359+(L359*Configuration!$B$1)</f>
        <v>#N/A</v>
      </c>
      <c r="E359" s="7" t="e">
        <f>C359-(L359*Configuration!$B$1)</f>
        <v>#N/A</v>
      </c>
      <c r="G359" s="3">
        <f>IF(Configuration!B$3,MEDIAN(B:B),NA())</f>
        <v>0.10475000000000001</v>
      </c>
      <c r="I359" s="3">
        <f>IF(ISBLANK('Run Chart Creator'!B362),"",IF(ISBLANK('Run Chart Creator'!C362),Calculation!I358,Calculation!I358+1))</f>
      </c>
      <c r="J359" s="7" t="e">
        <f t="shared" si="18"/>
        <v>#VALUE!</v>
      </c>
      <c r="K359" s="7" t="e">
        <f t="shared" si="16"/>
        <v>#VALUE!</v>
      </c>
      <c r="L359" s="7" t="e">
        <f t="shared" si="17"/>
        <v>#VALUE!</v>
      </c>
    </row>
    <row r="360" spans="1:12" ht="15">
      <c r="A360" s="2">
        <f>IF(ISBLANK('Run Chart Creator'!A363),"",'Run Chart Creator'!A363)</f>
      </c>
      <c r="B360" s="8">
        <f>IF(ISBLANK('Run Chart Creator'!B363),"",'Run Chart Creator'!B363)</f>
      </c>
      <c r="C360" s="7" t="e">
        <f>IF(Configuration!B$2,SUMIF(I:I,I360,B:B)/COUNTIF(I:I,I360),NA())</f>
        <v>#N/A</v>
      </c>
      <c r="D360" s="7" t="e">
        <f>C360+(L360*Configuration!$B$1)</f>
        <v>#N/A</v>
      </c>
      <c r="E360" s="7" t="e">
        <f>C360-(L360*Configuration!$B$1)</f>
        <v>#N/A</v>
      </c>
      <c r="G360" s="3">
        <f>IF(Configuration!B$3,MEDIAN(B:B),NA())</f>
        <v>0.10475000000000001</v>
      </c>
      <c r="I360" s="3">
        <f>IF(ISBLANK('Run Chart Creator'!B363),"",IF(ISBLANK('Run Chart Creator'!C363),Calculation!I359,Calculation!I359+1))</f>
      </c>
      <c r="J360" s="7" t="e">
        <f t="shared" si="18"/>
        <v>#VALUE!</v>
      </c>
      <c r="K360" s="7" t="e">
        <f t="shared" si="16"/>
        <v>#VALUE!</v>
      </c>
      <c r="L360" s="7" t="e">
        <f t="shared" si="17"/>
        <v>#VALUE!</v>
      </c>
    </row>
    <row r="361" spans="1:12" ht="15">
      <c r="A361" s="2">
        <f>IF(ISBLANK('Run Chart Creator'!A364),"",'Run Chart Creator'!A364)</f>
      </c>
      <c r="B361" s="8">
        <f>IF(ISBLANK('Run Chart Creator'!B364),"",'Run Chart Creator'!B364)</f>
      </c>
      <c r="C361" s="7" t="e">
        <f>IF(Configuration!B$2,SUMIF(I:I,I361,B:B)/COUNTIF(I:I,I361),NA())</f>
        <v>#N/A</v>
      </c>
      <c r="D361" s="7" t="e">
        <f>C361+(L361*Configuration!$B$1)</f>
        <v>#N/A</v>
      </c>
      <c r="E361" s="7" t="e">
        <f>C361-(L361*Configuration!$B$1)</f>
        <v>#N/A</v>
      </c>
      <c r="G361" s="3">
        <f>IF(Configuration!B$3,MEDIAN(B:B),NA())</f>
        <v>0.10475000000000001</v>
      </c>
      <c r="I361" s="3">
        <f>IF(ISBLANK('Run Chart Creator'!B364),"",IF(ISBLANK('Run Chart Creator'!C364),Calculation!I360,Calculation!I360+1))</f>
      </c>
      <c r="J361" s="7" t="e">
        <f t="shared" si="18"/>
        <v>#VALUE!</v>
      </c>
      <c r="K361" s="7" t="e">
        <f t="shared" si="16"/>
        <v>#VALUE!</v>
      </c>
      <c r="L361" s="7" t="e">
        <f t="shared" si="17"/>
        <v>#VALUE!</v>
      </c>
    </row>
    <row r="362" spans="1:12" ht="15">
      <c r="A362" s="2">
        <f>IF(ISBLANK('Run Chart Creator'!A365),"",'Run Chart Creator'!A365)</f>
      </c>
      <c r="B362" s="8">
        <f>IF(ISBLANK('Run Chart Creator'!B365),"",'Run Chart Creator'!B365)</f>
      </c>
      <c r="C362" s="7" t="e">
        <f>IF(Configuration!B$2,SUMIF(I:I,I362,B:B)/COUNTIF(I:I,I362),NA())</f>
        <v>#N/A</v>
      </c>
      <c r="D362" s="7" t="e">
        <f>C362+(L362*Configuration!$B$1)</f>
        <v>#N/A</v>
      </c>
      <c r="E362" s="7" t="e">
        <f>C362-(L362*Configuration!$B$1)</f>
        <v>#N/A</v>
      </c>
      <c r="G362" s="3">
        <f>IF(Configuration!B$3,MEDIAN(B:B),NA())</f>
        <v>0.10475000000000001</v>
      </c>
      <c r="I362" s="3">
        <f>IF(ISBLANK('Run Chart Creator'!B365),"",IF(ISBLANK('Run Chart Creator'!C365),Calculation!I361,Calculation!I361+1))</f>
      </c>
      <c r="J362" s="7" t="e">
        <f t="shared" si="18"/>
        <v>#VALUE!</v>
      </c>
      <c r="K362" s="7" t="e">
        <f t="shared" si="16"/>
        <v>#VALUE!</v>
      </c>
      <c r="L362" s="7" t="e">
        <f t="shared" si="17"/>
        <v>#VALUE!</v>
      </c>
    </row>
    <row r="363" spans="1:12" ht="15">
      <c r="A363" s="2">
        <f>IF(ISBLANK('Run Chart Creator'!A366),"",'Run Chart Creator'!A366)</f>
      </c>
      <c r="B363" s="8">
        <f>IF(ISBLANK('Run Chart Creator'!B366),"",'Run Chart Creator'!B366)</f>
      </c>
      <c r="C363" s="7" t="e">
        <f>IF(Configuration!B$2,SUMIF(I:I,I363,B:B)/COUNTIF(I:I,I363),NA())</f>
        <v>#N/A</v>
      </c>
      <c r="D363" s="7" t="e">
        <f>C363+(L363*Configuration!$B$1)</f>
        <v>#N/A</v>
      </c>
      <c r="E363" s="7" t="e">
        <f>C363-(L363*Configuration!$B$1)</f>
        <v>#N/A</v>
      </c>
      <c r="G363" s="3">
        <f>IF(Configuration!B$3,MEDIAN(B:B),NA())</f>
        <v>0.10475000000000001</v>
      </c>
      <c r="I363" s="3">
        <f>IF(ISBLANK('Run Chart Creator'!B366),"",IF(ISBLANK('Run Chart Creator'!C366),Calculation!I362,Calculation!I362+1))</f>
      </c>
      <c r="J363" s="7" t="e">
        <f t="shared" si="18"/>
        <v>#VALUE!</v>
      </c>
      <c r="K363" s="7" t="e">
        <f t="shared" si="16"/>
        <v>#VALUE!</v>
      </c>
      <c r="L363" s="7" t="e">
        <f t="shared" si="17"/>
        <v>#VALUE!</v>
      </c>
    </row>
    <row r="364" spans="1:12" ht="15">
      <c r="A364" s="2">
        <f>IF(ISBLANK('Run Chart Creator'!A367),"",'Run Chart Creator'!A367)</f>
      </c>
      <c r="B364" s="8">
        <f>IF(ISBLANK('Run Chart Creator'!B367),"",'Run Chart Creator'!B367)</f>
      </c>
      <c r="C364" s="7" t="e">
        <f>IF(Configuration!B$2,SUMIF(I:I,I364,B:B)/COUNTIF(I:I,I364),NA())</f>
        <v>#N/A</v>
      </c>
      <c r="D364" s="7" t="e">
        <f>C364+(L364*Configuration!$B$1)</f>
        <v>#N/A</v>
      </c>
      <c r="E364" s="7" t="e">
        <f>C364-(L364*Configuration!$B$1)</f>
        <v>#N/A</v>
      </c>
      <c r="G364" s="3">
        <f>IF(Configuration!B$3,MEDIAN(B:B),NA())</f>
        <v>0.10475000000000001</v>
      </c>
      <c r="I364" s="3">
        <f>IF(ISBLANK('Run Chart Creator'!B367),"",IF(ISBLANK('Run Chart Creator'!C367),Calculation!I363,Calculation!I363+1))</f>
      </c>
      <c r="J364" s="7" t="e">
        <f t="shared" si="18"/>
        <v>#VALUE!</v>
      </c>
      <c r="K364" s="7" t="e">
        <f t="shared" si="16"/>
        <v>#VALUE!</v>
      </c>
      <c r="L364" s="7" t="e">
        <f t="shared" si="17"/>
        <v>#VALUE!</v>
      </c>
    </row>
    <row r="365" spans="1:12" ht="15">
      <c r="A365" s="2">
        <f>IF(ISBLANK('Run Chart Creator'!A368),"",'Run Chart Creator'!A368)</f>
      </c>
      <c r="B365" s="8">
        <f>IF(ISBLANK('Run Chart Creator'!B368),"",'Run Chart Creator'!B368)</f>
      </c>
      <c r="C365" s="7" t="e">
        <f>IF(Configuration!B$2,SUMIF(I:I,I365,B:B)/COUNTIF(I:I,I365),NA())</f>
        <v>#N/A</v>
      </c>
      <c r="D365" s="7" t="e">
        <f>C365+(L365*Configuration!$B$1)</f>
        <v>#N/A</v>
      </c>
      <c r="E365" s="7" t="e">
        <f>C365-(L365*Configuration!$B$1)</f>
        <v>#N/A</v>
      </c>
      <c r="G365" s="3">
        <f>IF(Configuration!B$3,MEDIAN(B:B),NA())</f>
        <v>0.10475000000000001</v>
      </c>
      <c r="I365" s="3">
        <f>IF(ISBLANK('Run Chart Creator'!B368),"",IF(ISBLANK('Run Chart Creator'!C368),Calculation!I364,Calculation!I364+1))</f>
      </c>
      <c r="J365" s="7" t="e">
        <f t="shared" si="18"/>
        <v>#VALUE!</v>
      </c>
      <c r="K365" s="7" t="e">
        <f t="shared" si="16"/>
        <v>#VALUE!</v>
      </c>
      <c r="L365" s="7" t="e">
        <f t="shared" si="17"/>
        <v>#VALUE!</v>
      </c>
    </row>
    <row r="366" spans="1:12" ht="15">
      <c r="A366" s="2">
        <f>IF(ISBLANK('Run Chart Creator'!A369),"",'Run Chart Creator'!A369)</f>
      </c>
      <c r="B366" s="8">
        <f>IF(ISBLANK('Run Chart Creator'!B369),"",'Run Chart Creator'!B369)</f>
      </c>
      <c r="C366" s="7" t="e">
        <f>IF(Configuration!B$2,SUMIF(I:I,I366,B:B)/COUNTIF(I:I,I366),NA())</f>
        <v>#N/A</v>
      </c>
      <c r="D366" s="7" t="e">
        <f>C366+(L366*Configuration!$B$1)</f>
        <v>#N/A</v>
      </c>
      <c r="E366" s="7" t="e">
        <f>C366-(L366*Configuration!$B$1)</f>
        <v>#N/A</v>
      </c>
      <c r="G366" s="3">
        <f>IF(Configuration!B$3,MEDIAN(B:B),NA())</f>
        <v>0.10475000000000001</v>
      </c>
      <c r="I366" s="3">
        <f>IF(ISBLANK('Run Chart Creator'!B369),"",IF(ISBLANK('Run Chart Creator'!C369),Calculation!I365,Calculation!I365+1))</f>
      </c>
      <c r="J366" s="7" t="e">
        <f t="shared" si="18"/>
        <v>#VALUE!</v>
      </c>
      <c r="K366" s="7" t="e">
        <f t="shared" si="16"/>
        <v>#VALUE!</v>
      </c>
      <c r="L366" s="7" t="e">
        <f t="shared" si="17"/>
        <v>#VALUE!</v>
      </c>
    </row>
    <row r="367" spans="1:12" ht="15">
      <c r="A367" s="2">
        <f>IF(ISBLANK('Run Chart Creator'!A370),"",'Run Chart Creator'!A370)</f>
      </c>
      <c r="B367" s="8">
        <f>IF(ISBLANK('Run Chart Creator'!B370),"",'Run Chart Creator'!B370)</f>
      </c>
      <c r="C367" s="7" t="e">
        <f>IF(Configuration!B$2,SUMIF(I:I,I367,B:B)/COUNTIF(I:I,I367),NA())</f>
        <v>#N/A</v>
      </c>
      <c r="D367" s="7" t="e">
        <f>C367+(L367*Configuration!$B$1)</f>
        <v>#N/A</v>
      </c>
      <c r="E367" s="7" t="e">
        <f>C367-(L367*Configuration!$B$1)</f>
        <v>#N/A</v>
      </c>
      <c r="G367" s="3">
        <f>IF(Configuration!B$3,MEDIAN(B:B),NA())</f>
        <v>0.10475000000000001</v>
      </c>
      <c r="I367" s="3">
        <f>IF(ISBLANK('Run Chart Creator'!B370),"",IF(ISBLANK('Run Chart Creator'!C370),Calculation!I366,Calculation!I366+1))</f>
      </c>
      <c r="J367" s="7" t="e">
        <f t="shared" si="18"/>
        <v>#VALUE!</v>
      </c>
      <c r="K367" s="7" t="e">
        <f t="shared" si="16"/>
        <v>#VALUE!</v>
      </c>
      <c r="L367" s="7" t="e">
        <f t="shared" si="17"/>
        <v>#VALUE!</v>
      </c>
    </row>
    <row r="368" spans="1:12" ht="15">
      <c r="A368" s="2">
        <f>IF(ISBLANK('Run Chart Creator'!A371),"",'Run Chart Creator'!A371)</f>
      </c>
      <c r="B368" s="8">
        <f>IF(ISBLANK('Run Chart Creator'!B371),"",'Run Chart Creator'!B371)</f>
      </c>
      <c r="C368" s="7" t="e">
        <f>IF(Configuration!B$2,SUMIF(I:I,I368,B:B)/COUNTIF(I:I,I368),NA())</f>
        <v>#N/A</v>
      </c>
      <c r="D368" s="7" t="e">
        <f>C368+(L368*Configuration!$B$1)</f>
        <v>#N/A</v>
      </c>
      <c r="E368" s="7" t="e">
        <f>C368-(L368*Configuration!$B$1)</f>
        <v>#N/A</v>
      </c>
      <c r="G368" s="3">
        <f>IF(Configuration!B$3,MEDIAN(B:B),NA())</f>
        <v>0.10475000000000001</v>
      </c>
      <c r="I368" s="3">
        <f>IF(ISBLANK('Run Chart Creator'!B371),"",IF(ISBLANK('Run Chart Creator'!C371),Calculation!I367,Calculation!I367+1))</f>
      </c>
      <c r="J368" s="7" t="e">
        <f t="shared" si="18"/>
        <v>#VALUE!</v>
      </c>
      <c r="K368" s="7" t="e">
        <f t="shared" si="16"/>
        <v>#VALUE!</v>
      </c>
      <c r="L368" s="7" t="e">
        <f t="shared" si="17"/>
        <v>#VALUE!</v>
      </c>
    </row>
    <row r="369" spans="1:12" ht="15">
      <c r="A369" s="2">
        <f>IF(ISBLANK('Run Chart Creator'!A372),"",'Run Chart Creator'!A372)</f>
      </c>
      <c r="B369" s="8">
        <f>IF(ISBLANK('Run Chart Creator'!B372),"",'Run Chart Creator'!B372)</f>
      </c>
      <c r="C369" s="7" t="e">
        <f>IF(Configuration!B$2,SUMIF(I:I,I369,B:B)/COUNTIF(I:I,I369),NA())</f>
        <v>#N/A</v>
      </c>
      <c r="D369" s="7" t="e">
        <f>C369+(L369*Configuration!$B$1)</f>
        <v>#N/A</v>
      </c>
      <c r="E369" s="7" t="e">
        <f>C369-(L369*Configuration!$B$1)</f>
        <v>#N/A</v>
      </c>
      <c r="G369" s="3">
        <f>IF(Configuration!B$3,MEDIAN(B:B),NA())</f>
        <v>0.10475000000000001</v>
      </c>
      <c r="I369" s="3">
        <f>IF(ISBLANK('Run Chart Creator'!B372),"",IF(ISBLANK('Run Chart Creator'!C372),Calculation!I368,Calculation!I368+1))</f>
      </c>
      <c r="J369" s="7" t="e">
        <f t="shared" si="18"/>
        <v>#VALUE!</v>
      </c>
      <c r="K369" s="7" t="e">
        <f t="shared" si="16"/>
        <v>#VALUE!</v>
      </c>
      <c r="L369" s="7" t="e">
        <f t="shared" si="17"/>
        <v>#VALUE!</v>
      </c>
    </row>
    <row r="370" spans="1:12" ht="15">
      <c r="A370" s="2">
        <f>IF(ISBLANK('Run Chart Creator'!A373),"",'Run Chart Creator'!A373)</f>
      </c>
      <c r="B370" s="8">
        <f>IF(ISBLANK('Run Chart Creator'!B373),"",'Run Chart Creator'!B373)</f>
      </c>
      <c r="C370" s="7" t="e">
        <f>IF(Configuration!B$2,SUMIF(I:I,I370,B:B)/COUNTIF(I:I,I370),NA())</f>
        <v>#N/A</v>
      </c>
      <c r="D370" s="7" t="e">
        <f>C370+(L370*Configuration!$B$1)</f>
        <v>#N/A</v>
      </c>
      <c r="E370" s="7" t="e">
        <f>C370-(L370*Configuration!$B$1)</f>
        <v>#N/A</v>
      </c>
      <c r="G370" s="3">
        <f>IF(Configuration!B$3,MEDIAN(B:B),NA())</f>
        <v>0.10475000000000001</v>
      </c>
      <c r="I370" s="3">
        <f>IF(ISBLANK('Run Chart Creator'!B373),"",IF(ISBLANK('Run Chart Creator'!C373),Calculation!I369,Calculation!I369+1))</f>
      </c>
      <c r="J370" s="7" t="e">
        <f t="shared" si="18"/>
        <v>#VALUE!</v>
      </c>
      <c r="K370" s="7" t="e">
        <f t="shared" si="16"/>
        <v>#VALUE!</v>
      </c>
      <c r="L370" s="7" t="e">
        <f t="shared" si="17"/>
        <v>#VALUE!</v>
      </c>
    </row>
    <row r="371" spans="1:12" ht="15">
      <c r="A371" s="2">
        <f>IF(ISBLANK('Run Chart Creator'!A374),"",'Run Chart Creator'!A374)</f>
      </c>
      <c r="B371" s="8">
        <f>IF(ISBLANK('Run Chart Creator'!B374),"",'Run Chart Creator'!B374)</f>
      </c>
      <c r="C371" s="7" t="e">
        <f>IF(Configuration!B$2,SUMIF(I:I,I371,B:B)/COUNTIF(I:I,I371),NA())</f>
        <v>#N/A</v>
      </c>
      <c r="D371" s="7" t="e">
        <f>C371+(L371*Configuration!$B$1)</f>
        <v>#N/A</v>
      </c>
      <c r="E371" s="7" t="e">
        <f>C371-(L371*Configuration!$B$1)</f>
        <v>#N/A</v>
      </c>
      <c r="G371" s="3">
        <f>IF(Configuration!B$3,MEDIAN(B:B),NA())</f>
        <v>0.10475000000000001</v>
      </c>
      <c r="I371" s="3">
        <f>IF(ISBLANK('Run Chart Creator'!B374),"",IF(ISBLANK('Run Chart Creator'!C374),Calculation!I370,Calculation!I370+1))</f>
      </c>
      <c r="J371" s="7" t="e">
        <f t="shared" si="18"/>
        <v>#VALUE!</v>
      </c>
      <c r="K371" s="7" t="e">
        <f t="shared" si="16"/>
        <v>#VALUE!</v>
      </c>
      <c r="L371" s="7" t="e">
        <f t="shared" si="17"/>
        <v>#VALUE!</v>
      </c>
    </row>
    <row r="372" spans="1:12" ht="15">
      <c r="A372" s="2">
        <f>IF(ISBLANK('Run Chart Creator'!A375),"",'Run Chart Creator'!A375)</f>
      </c>
      <c r="B372" s="8">
        <f>IF(ISBLANK('Run Chart Creator'!B375),"",'Run Chart Creator'!B375)</f>
      </c>
      <c r="C372" s="7" t="e">
        <f>IF(Configuration!B$2,SUMIF(I:I,I372,B:B)/COUNTIF(I:I,I372),NA())</f>
        <v>#N/A</v>
      </c>
      <c r="D372" s="7" t="e">
        <f>C372+(L372*Configuration!$B$1)</f>
        <v>#N/A</v>
      </c>
      <c r="E372" s="7" t="e">
        <f>C372-(L372*Configuration!$B$1)</f>
        <v>#N/A</v>
      </c>
      <c r="G372" s="3">
        <f>IF(Configuration!B$3,MEDIAN(B:B),NA())</f>
        <v>0.10475000000000001</v>
      </c>
      <c r="I372" s="3">
        <f>IF(ISBLANK('Run Chart Creator'!B375),"",IF(ISBLANK('Run Chart Creator'!C375),Calculation!I371,Calculation!I371+1))</f>
      </c>
      <c r="J372" s="7" t="e">
        <f t="shared" si="18"/>
        <v>#VALUE!</v>
      </c>
      <c r="K372" s="7" t="e">
        <f t="shared" si="16"/>
        <v>#VALUE!</v>
      </c>
      <c r="L372" s="7" t="e">
        <f t="shared" si="17"/>
        <v>#VALUE!</v>
      </c>
    </row>
    <row r="373" spans="1:12" ht="15">
      <c r="A373" s="2">
        <f>IF(ISBLANK('Run Chart Creator'!A376),"",'Run Chart Creator'!A376)</f>
      </c>
      <c r="B373" s="8">
        <f>IF(ISBLANK('Run Chart Creator'!B376),"",'Run Chart Creator'!B376)</f>
      </c>
      <c r="C373" s="7" t="e">
        <f>IF(Configuration!B$2,SUMIF(I:I,I373,B:B)/COUNTIF(I:I,I373),NA())</f>
        <v>#N/A</v>
      </c>
      <c r="D373" s="7" t="e">
        <f>C373+(L373*Configuration!$B$1)</f>
        <v>#N/A</v>
      </c>
      <c r="E373" s="7" t="e">
        <f>C373-(L373*Configuration!$B$1)</f>
        <v>#N/A</v>
      </c>
      <c r="G373" s="3">
        <f>IF(Configuration!B$3,MEDIAN(B:B),NA())</f>
        <v>0.10475000000000001</v>
      </c>
      <c r="I373" s="3">
        <f>IF(ISBLANK('Run Chart Creator'!B376),"",IF(ISBLANK('Run Chart Creator'!C376),Calculation!I372,Calculation!I372+1))</f>
      </c>
      <c r="J373" s="7" t="e">
        <f t="shared" si="18"/>
        <v>#VALUE!</v>
      </c>
      <c r="K373" s="7" t="e">
        <f t="shared" si="16"/>
        <v>#VALUE!</v>
      </c>
      <c r="L373" s="7" t="e">
        <f t="shared" si="17"/>
        <v>#VALUE!</v>
      </c>
    </row>
    <row r="374" spans="1:12" ht="15">
      <c r="A374" s="2">
        <f>IF(ISBLANK('Run Chart Creator'!A377),"",'Run Chart Creator'!A377)</f>
      </c>
      <c r="B374" s="8">
        <f>IF(ISBLANK('Run Chart Creator'!B377),"",'Run Chart Creator'!B377)</f>
      </c>
      <c r="C374" s="7" t="e">
        <f>IF(Configuration!B$2,SUMIF(I:I,I374,B:B)/COUNTIF(I:I,I374),NA())</f>
        <v>#N/A</v>
      </c>
      <c r="D374" s="7" t="e">
        <f>C374+(L374*Configuration!$B$1)</f>
        <v>#N/A</v>
      </c>
      <c r="E374" s="7" t="e">
        <f>C374-(L374*Configuration!$B$1)</f>
        <v>#N/A</v>
      </c>
      <c r="G374" s="3">
        <f>IF(Configuration!B$3,MEDIAN(B:B),NA())</f>
        <v>0.10475000000000001</v>
      </c>
      <c r="I374" s="3">
        <f>IF(ISBLANK('Run Chart Creator'!B377),"",IF(ISBLANK('Run Chart Creator'!C377),Calculation!I373,Calculation!I373+1))</f>
      </c>
      <c r="J374" s="7" t="e">
        <f t="shared" si="18"/>
        <v>#VALUE!</v>
      </c>
      <c r="K374" s="7" t="e">
        <f t="shared" si="16"/>
        <v>#VALUE!</v>
      </c>
      <c r="L374" s="7" t="e">
        <f t="shared" si="17"/>
        <v>#VALUE!</v>
      </c>
    </row>
    <row r="375" spans="1:12" ht="15">
      <c r="A375" s="2">
        <f>IF(ISBLANK('Run Chart Creator'!A378),"",'Run Chart Creator'!A378)</f>
      </c>
      <c r="B375" s="8">
        <f>IF(ISBLANK('Run Chart Creator'!B378),"",'Run Chart Creator'!B378)</f>
      </c>
      <c r="C375" s="7" t="e">
        <f>IF(Configuration!B$2,SUMIF(I:I,I375,B:B)/COUNTIF(I:I,I375),NA())</f>
        <v>#N/A</v>
      </c>
      <c r="D375" s="7" t="e">
        <f>C375+(L375*Configuration!$B$1)</f>
        <v>#N/A</v>
      </c>
      <c r="E375" s="7" t="e">
        <f>C375-(L375*Configuration!$B$1)</f>
        <v>#N/A</v>
      </c>
      <c r="G375" s="3">
        <f>IF(Configuration!B$3,MEDIAN(B:B),NA())</f>
        <v>0.10475000000000001</v>
      </c>
      <c r="I375" s="3">
        <f>IF(ISBLANK('Run Chart Creator'!B378),"",IF(ISBLANK('Run Chart Creator'!C378),Calculation!I374,Calculation!I374+1))</f>
      </c>
      <c r="J375" s="7" t="e">
        <f t="shared" si="18"/>
        <v>#VALUE!</v>
      </c>
      <c r="K375" s="7" t="e">
        <f t="shared" si="16"/>
        <v>#VALUE!</v>
      </c>
      <c r="L375" s="7" t="e">
        <f t="shared" si="17"/>
        <v>#VALUE!</v>
      </c>
    </row>
    <row r="376" spans="1:12" ht="15">
      <c r="A376" s="2">
        <f>IF(ISBLANK('Run Chart Creator'!A379),"",'Run Chart Creator'!A379)</f>
      </c>
      <c r="B376" s="8">
        <f>IF(ISBLANK('Run Chart Creator'!B379),"",'Run Chart Creator'!B379)</f>
      </c>
      <c r="C376" s="7" t="e">
        <f>IF(Configuration!B$2,SUMIF(I:I,I376,B:B)/COUNTIF(I:I,I376),NA())</f>
        <v>#N/A</v>
      </c>
      <c r="D376" s="7" t="e">
        <f>C376+(L376*Configuration!$B$1)</f>
        <v>#N/A</v>
      </c>
      <c r="E376" s="7" t="e">
        <f>C376-(L376*Configuration!$B$1)</f>
        <v>#N/A</v>
      </c>
      <c r="G376" s="3">
        <f>IF(Configuration!B$3,MEDIAN(B:B),NA())</f>
        <v>0.10475000000000001</v>
      </c>
      <c r="I376" s="3">
        <f>IF(ISBLANK('Run Chart Creator'!B379),"",IF(ISBLANK('Run Chart Creator'!C379),Calculation!I375,Calculation!I375+1))</f>
      </c>
      <c r="J376" s="7" t="e">
        <f t="shared" si="18"/>
        <v>#VALUE!</v>
      </c>
      <c r="K376" s="7" t="e">
        <f t="shared" si="16"/>
        <v>#VALUE!</v>
      </c>
      <c r="L376" s="7" t="e">
        <f t="shared" si="17"/>
        <v>#VALUE!</v>
      </c>
    </row>
    <row r="377" spans="1:12" ht="15">
      <c r="A377" s="2">
        <f>IF(ISBLANK('Run Chart Creator'!A380),"",'Run Chart Creator'!A380)</f>
      </c>
      <c r="B377" s="8">
        <f>IF(ISBLANK('Run Chart Creator'!B380),"",'Run Chart Creator'!B380)</f>
      </c>
      <c r="C377" s="7" t="e">
        <f>IF(Configuration!B$2,SUMIF(I:I,I377,B:B)/COUNTIF(I:I,I377),NA())</f>
        <v>#N/A</v>
      </c>
      <c r="D377" s="7" t="e">
        <f>C377+(L377*Configuration!$B$1)</f>
        <v>#N/A</v>
      </c>
      <c r="E377" s="7" t="e">
        <f>C377-(L377*Configuration!$B$1)</f>
        <v>#N/A</v>
      </c>
      <c r="G377" s="3">
        <f>IF(Configuration!B$3,MEDIAN(B:B),NA())</f>
        <v>0.10475000000000001</v>
      </c>
      <c r="I377" s="3">
        <f>IF(ISBLANK('Run Chart Creator'!B380),"",IF(ISBLANK('Run Chart Creator'!C380),Calculation!I376,Calculation!I376+1))</f>
      </c>
      <c r="J377" s="7" t="e">
        <f t="shared" si="18"/>
        <v>#VALUE!</v>
      </c>
      <c r="K377" s="7" t="e">
        <f t="shared" si="16"/>
        <v>#VALUE!</v>
      </c>
      <c r="L377" s="7" t="e">
        <f t="shared" si="17"/>
        <v>#VALUE!</v>
      </c>
    </row>
    <row r="378" spans="1:12" ht="15">
      <c r="A378" s="2">
        <f>IF(ISBLANK('Run Chart Creator'!A381),"",'Run Chart Creator'!A381)</f>
      </c>
      <c r="B378" s="8">
        <f>IF(ISBLANK('Run Chart Creator'!B381),"",'Run Chart Creator'!B381)</f>
      </c>
      <c r="C378" s="7" t="e">
        <f>IF(Configuration!B$2,SUMIF(I:I,I378,B:B)/COUNTIF(I:I,I378),NA())</f>
        <v>#N/A</v>
      </c>
      <c r="D378" s="7" t="e">
        <f>C378+(L378*Configuration!$B$1)</f>
        <v>#N/A</v>
      </c>
      <c r="E378" s="7" t="e">
        <f>C378-(L378*Configuration!$B$1)</f>
        <v>#N/A</v>
      </c>
      <c r="G378" s="3">
        <f>IF(Configuration!B$3,MEDIAN(B:B),NA())</f>
        <v>0.10475000000000001</v>
      </c>
      <c r="I378" s="3">
        <f>IF(ISBLANK('Run Chart Creator'!B381),"",IF(ISBLANK('Run Chart Creator'!C381),Calculation!I377,Calculation!I377+1))</f>
      </c>
      <c r="J378" s="7" t="e">
        <f t="shared" si="18"/>
        <v>#VALUE!</v>
      </c>
      <c r="K378" s="7" t="e">
        <f t="shared" si="16"/>
        <v>#VALUE!</v>
      </c>
      <c r="L378" s="7" t="e">
        <f t="shared" si="17"/>
        <v>#VALUE!</v>
      </c>
    </row>
    <row r="379" spans="1:12" ht="15">
      <c r="A379" s="2">
        <f>IF(ISBLANK('Run Chart Creator'!A382),"",'Run Chart Creator'!A382)</f>
      </c>
      <c r="B379" s="8">
        <f>IF(ISBLANK('Run Chart Creator'!B382),"",'Run Chart Creator'!B382)</f>
      </c>
      <c r="C379" s="7" t="e">
        <f>IF(Configuration!B$2,SUMIF(I:I,I379,B:B)/COUNTIF(I:I,I379),NA())</f>
        <v>#N/A</v>
      </c>
      <c r="D379" s="7" t="e">
        <f>C379+(L379*Configuration!$B$1)</f>
        <v>#N/A</v>
      </c>
      <c r="E379" s="7" t="e">
        <f>C379-(L379*Configuration!$B$1)</f>
        <v>#N/A</v>
      </c>
      <c r="G379" s="3">
        <f>IF(Configuration!B$3,MEDIAN(B:B),NA())</f>
        <v>0.10475000000000001</v>
      </c>
      <c r="I379" s="3">
        <f>IF(ISBLANK('Run Chart Creator'!B382),"",IF(ISBLANK('Run Chart Creator'!C382),Calculation!I378,Calculation!I378+1))</f>
      </c>
      <c r="J379" s="7" t="e">
        <f t="shared" si="18"/>
        <v>#VALUE!</v>
      </c>
      <c r="K379" s="7" t="e">
        <f t="shared" si="16"/>
        <v>#VALUE!</v>
      </c>
      <c r="L379" s="7" t="e">
        <f t="shared" si="17"/>
        <v>#VALUE!</v>
      </c>
    </row>
    <row r="380" spans="1:12" ht="15">
      <c r="A380" s="2">
        <f>IF(ISBLANK('Run Chart Creator'!A383),"",'Run Chart Creator'!A383)</f>
      </c>
      <c r="B380" s="8">
        <f>IF(ISBLANK('Run Chart Creator'!B383),"",'Run Chart Creator'!B383)</f>
      </c>
      <c r="C380" s="7" t="e">
        <f>IF(Configuration!B$2,SUMIF(I:I,I380,B:B)/COUNTIF(I:I,I380),NA())</f>
        <v>#N/A</v>
      </c>
      <c r="D380" s="7" t="e">
        <f>C380+(L380*Configuration!$B$1)</f>
        <v>#N/A</v>
      </c>
      <c r="E380" s="7" t="e">
        <f>C380-(L380*Configuration!$B$1)</f>
        <v>#N/A</v>
      </c>
      <c r="G380" s="3">
        <f>IF(Configuration!B$3,MEDIAN(B:B),NA())</f>
        <v>0.10475000000000001</v>
      </c>
      <c r="I380" s="3">
        <f>IF(ISBLANK('Run Chart Creator'!B383),"",IF(ISBLANK('Run Chart Creator'!C383),Calculation!I379,Calculation!I379+1))</f>
      </c>
      <c r="J380" s="7" t="e">
        <f t="shared" si="18"/>
        <v>#VALUE!</v>
      </c>
      <c r="K380" s="7" t="e">
        <f t="shared" si="16"/>
        <v>#VALUE!</v>
      </c>
      <c r="L380" s="7" t="e">
        <f t="shared" si="17"/>
        <v>#VALUE!</v>
      </c>
    </row>
    <row r="381" spans="1:12" ht="15">
      <c r="A381" s="2">
        <f>IF(ISBLANK('Run Chart Creator'!A384),"",'Run Chart Creator'!A384)</f>
      </c>
      <c r="B381" s="8">
        <f>IF(ISBLANK('Run Chart Creator'!B384),"",'Run Chart Creator'!B384)</f>
      </c>
      <c r="C381" s="7" t="e">
        <f>IF(Configuration!B$2,SUMIF(I:I,I381,B:B)/COUNTIF(I:I,I381),NA())</f>
        <v>#N/A</v>
      </c>
      <c r="D381" s="7" t="e">
        <f>C381+(L381*Configuration!$B$1)</f>
        <v>#N/A</v>
      </c>
      <c r="E381" s="7" t="e">
        <f>C381-(L381*Configuration!$B$1)</f>
        <v>#N/A</v>
      </c>
      <c r="G381" s="3">
        <f>IF(Configuration!B$3,MEDIAN(B:B),NA())</f>
        <v>0.10475000000000001</v>
      </c>
      <c r="I381" s="3">
        <f>IF(ISBLANK('Run Chart Creator'!B384),"",IF(ISBLANK('Run Chart Creator'!C384),Calculation!I380,Calculation!I380+1))</f>
      </c>
      <c r="J381" s="7" t="e">
        <f t="shared" si="18"/>
        <v>#VALUE!</v>
      </c>
      <c r="K381" s="7" t="e">
        <f t="shared" si="16"/>
        <v>#VALUE!</v>
      </c>
      <c r="L381" s="7" t="e">
        <f t="shared" si="17"/>
        <v>#VALUE!</v>
      </c>
    </row>
    <row r="382" spans="1:12" ht="15">
      <c r="A382" s="2">
        <f>IF(ISBLANK('Run Chart Creator'!A385),"",'Run Chart Creator'!A385)</f>
      </c>
      <c r="B382" s="8">
        <f>IF(ISBLANK('Run Chart Creator'!B385),"",'Run Chart Creator'!B385)</f>
      </c>
      <c r="C382" s="7" t="e">
        <f>IF(Configuration!B$2,SUMIF(I:I,I382,B:B)/COUNTIF(I:I,I382),NA())</f>
        <v>#N/A</v>
      </c>
      <c r="D382" s="7" t="e">
        <f>C382+(L382*Configuration!$B$1)</f>
        <v>#N/A</v>
      </c>
      <c r="E382" s="7" t="e">
        <f>C382-(L382*Configuration!$B$1)</f>
        <v>#N/A</v>
      </c>
      <c r="G382" s="3">
        <f>IF(Configuration!B$3,MEDIAN(B:B),NA())</f>
        <v>0.10475000000000001</v>
      </c>
      <c r="I382" s="3">
        <f>IF(ISBLANK('Run Chart Creator'!B385),"",IF(ISBLANK('Run Chart Creator'!C385),Calculation!I381,Calculation!I381+1))</f>
      </c>
      <c r="J382" s="7" t="e">
        <f t="shared" si="18"/>
        <v>#VALUE!</v>
      </c>
      <c r="K382" s="7" t="e">
        <f t="shared" si="16"/>
        <v>#VALUE!</v>
      </c>
      <c r="L382" s="7" t="e">
        <f t="shared" si="17"/>
        <v>#VALUE!</v>
      </c>
    </row>
    <row r="383" spans="1:12" ht="15">
      <c r="A383" s="2">
        <f>IF(ISBLANK('Run Chart Creator'!A386),"",'Run Chart Creator'!A386)</f>
      </c>
      <c r="B383" s="8">
        <f>IF(ISBLANK('Run Chart Creator'!B386),"",'Run Chart Creator'!B386)</f>
      </c>
      <c r="C383" s="7" t="e">
        <f>IF(Configuration!B$2,SUMIF(I:I,I383,B:B)/COUNTIF(I:I,I383),NA())</f>
        <v>#N/A</v>
      </c>
      <c r="D383" s="7" t="e">
        <f>C383+(L383*Configuration!$B$1)</f>
        <v>#N/A</v>
      </c>
      <c r="E383" s="7" t="e">
        <f>C383-(L383*Configuration!$B$1)</f>
        <v>#N/A</v>
      </c>
      <c r="G383" s="3">
        <f>IF(Configuration!B$3,MEDIAN(B:B),NA())</f>
        <v>0.10475000000000001</v>
      </c>
      <c r="I383" s="3">
        <f>IF(ISBLANK('Run Chart Creator'!B386),"",IF(ISBLANK('Run Chart Creator'!C386),Calculation!I382,Calculation!I382+1))</f>
      </c>
      <c r="J383" s="7" t="e">
        <f t="shared" si="18"/>
        <v>#VALUE!</v>
      </c>
      <c r="K383" s="7" t="e">
        <f t="shared" si="16"/>
        <v>#VALUE!</v>
      </c>
      <c r="L383" s="7" t="e">
        <f t="shared" si="17"/>
        <v>#VALUE!</v>
      </c>
    </row>
    <row r="384" spans="1:12" ht="15">
      <c r="A384" s="2">
        <f>IF(ISBLANK('Run Chart Creator'!A387),"",'Run Chart Creator'!A387)</f>
      </c>
      <c r="B384" s="8">
        <f>IF(ISBLANK('Run Chart Creator'!B387),"",'Run Chart Creator'!B387)</f>
      </c>
      <c r="C384" s="7" t="e">
        <f>IF(Configuration!B$2,SUMIF(I:I,I384,B:B)/COUNTIF(I:I,I384),NA())</f>
        <v>#N/A</v>
      </c>
      <c r="D384" s="7" t="e">
        <f>C384+(L384*Configuration!$B$1)</f>
        <v>#N/A</v>
      </c>
      <c r="E384" s="7" t="e">
        <f>C384-(L384*Configuration!$B$1)</f>
        <v>#N/A</v>
      </c>
      <c r="G384" s="3">
        <f>IF(Configuration!B$3,MEDIAN(B:B),NA())</f>
        <v>0.10475000000000001</v>
      </c>
      <c r="I384" s="3">
        <f>IF(ISBLANK('Run Chart Creator'!B387),"",IF(ISBLANK('Run Chart Creator'!C387),Calculation!I383,Calculation!I383+1))</f>
      </c>
      <c r="J384" s="7" t="e">
        <f t="shared" si="18"/>
        <v>#VALUE!</v>
      </c>
      <c r="K384" s="7" t="e">
        <f t="shared" si="16"/>
        <v>#VALUE!</v>
      </c>
      <c r="L384" s="7" t="e">
        <f t="shared" si="17"/>
        <v>#VALUE!</v>
      </c>
    </row>
    <row r="385" spans="1:12" ht="15">
      <c r="A385" s="2">
        <f>IF(ISBLANK('Run Chart Creator'!A388),"",'Run Chart Creator'!A388)</f>
      </c>
      <c r="B385" s="8">
        <f>IF(ISBLANK('Run Chart Creator'!B388),"",'Run Chart Creator'!B388)</f>
      </c>
      <c r="C385" s="7" t="e">
        <f>IF(Configuration!B$2,SUMIF(I:I,I385,B:B)/COUNTIF(I:I,I385),NA())</f>
        <v>#N/A</v>
      </c>
      <c r="D385" s="7" t="e">
        <f>C385+(L385*Configuration!$B$1)</f>
        <v>#N/A</v>
      </c>
      <c r="E385" s="7" t="e">
        <f>C385-(L385*Configuration!$B$1)</f>
        <v>#N/A</v>
      </c>
      <c r="G385" s="3">
        <f>IF(Configuration!B$3,MEDIAN(B:B),NA())</f>
        <v>0.10475000000000001</v>
      </c>
      <c r="I385" s="3">
        <f>IF(ISBLANK('Run Chart Creator'!B388),"",IF(ISBLANK('Run Chart Creator'!C388),Calculation!I384,Calculation!I384+1))</f>
      </c>
      <c r="J385" s="7" t="e">
        <f t="shared" si="18"/>
        <v>#VALUE!</v>
      </c>
      <c r="K385" s="7" t="e">
        <f t="shared" si="16"/>
        <v>#VALUE!</v>
      </c>
      <c r="L385" s="7" t="e">
        <f t="shared" si="17"/>
        <v>#VALUE!</v>
      </c>
    </row>
    <row r="386" spans="1:12" ht="15">
      <c r="A386" s="2">
        <f>IF(ISBLANK('Run Chart Creator'!A389),"",'Run Chart Creator'!A389)</f>
      </c>
      <c r="B386" s="8">
        <f>IF(ISBLANK('Run Chart Creator'!B389),"",'Run Chart Creator'!B389)</f>
      </c>
      <c r="C386" s="7" t="e">
        <f>IF(Configuration!B$2,SUMIF(I:I,I386,B:B)/COUNTIF(I:I,I386),NA())</f>
        <v>#N/A</v>
      </c>
      <c r="D386" s="7" t="e">
        <f>C386+(L386*Configuration!$B$1)</f>
        <v>#N/A</v>
      </c>
      <c r="E386" s="7" t="e">
        <f>C386-(L386*Configuration!$B$1)</f>
        <v>#N/A</v>
      </c>
      <c r="G386" s="3">
        <f>IF(Configuration!B$3,MEDIAN(B:B),NA())</f>
        <v>0.10475000000000001</v>
      </c>
      <c r="I386" s="3">
        <f>IF(ISBLANK('Run Chart Creator'!B389),"",IF(ISBLANK('Run Chart Creator'!C389),Calculation!I385,Calculation!I385+1))</f>
      </c>
      <c r="J386" s="7" t="e">
        <f t="shared" si="18"/>
        <v>#VALUE!</v>
      </c>
      <c r="K386" s="7" t="e">
        <f aca="true" t="shared" si="19" ref="K386:K449">SUMIF(I$1:I$65536,I386,J$1:J$65536)/(COUNTIF(I$1:I$65536,I386)-1)</f>
        <v>#VALUE!</v>
      </c>
      <c r="L386" s="7" t="e">
        <f t="shared" si="17"/>
        <v>#VALUE!</v>
      </c>
    </row>
    <row r="387" spans="1:12" ht="15">
      <c r="A387" s="2">
        <f>IF(ISBLANK('Run Chart Creator'!A390),"",'Run Chart Creator'!A390)</f>
      </c>
      <c r="B387" s="8">
        <f>IF(ISBLANK('Run Chart Creator'!B390),"",'Run Chart Creator'!B390)</f>
      </c>
      <c r="C387" s="7" t="e">
        <f>IF(Configuration!B$2,SUMIF(I:I,I387,B:B)/COUNTIF(I:I,I387),NA())</f>
        <v>#N/A</v>
      </c>
      <c r="D387" s="7" t="e">
        <f>C387+(L387*Configuration!$B$1)</f>
        <v>#N/A</v>
      </c>
      <c r="E387" s="7" t="e">
        <f>C387-(L387*Configuration!$B$1)</f>
        <v>#N/A</v>
      </c>
      <c r="G387" s="3">
        <f>IF(Configuration!B$3,MEDIAN(B:B),NA())</f>
        <v>0.10475000000000001</v>
      </c>
      <c r="I387" s="3">
        <f>IF(ISBLANK('Run Chart Creator'!B390),"",IF(ISBLANK('Run Chart Creator'!C390),Calculation!I386,Calculation!I386+1))</f>
      </c>
      <c r="J387" s="7" t="e">
        <f t="shared" si="18"/>
        <v>#VALUE!</v>
      </c>
      <c r="K387" s="7" t="e">
        <f t="shared" si="19"/>
        <v>#VALUE!</v>
      </c>
      <c r="L387" s="7" t="e">
        <f aca="true" t="shared" si="20" ref="L387:L450">SQRT(K387)</f>
        <v>#VALUE!</v>
      </c>
    </row>
    <row r="388" spans="1:12" ht="15">
      <c r="A388" s="2">
        <f>IF(ISBLANK('Run Chart Creator'!A391),"",'Run Chart Creator'!A391)</f>
      </c>
      <c r="B388" s="8">
        <f>IF(ISBLANK('Run Chart Creator'!B391),"",'Run Chart Creator'!B391)</f>
      </c>
      <c r="C388" s="7" t="e">
        <f>IF(Configuration!B$2,SUMIF(I:I,I388,B:B)/COUNTIF(I:I,I388),NA())</f>
        <v>#N/A</v>
      </c>
      <c r="D388" s="7" t="e">
        <f>C388+(L388*Configuration!$B$1)</f>
        <v>#N/A</v>
      </c>
      <c r="E388" s="7" t="e">
        <f>C388-(L388*Configuration!$B$1)</f>
        <v>#N/A</v>
      </c>
      <c r="G388" s="3">
        <f>IF(Configuration!B$3,MEDIAN(B:B),NA())</f>
        <v>0.10475000000000001</v>
      </c>
      <c r="I388" s="3">
        <f>IF(ISBLANK('Run Chart Creator'!B391),"",IF(ISBLANK('Run Chart Creator'!C391),Calculation!I387,Calculation!I387+1))</f>
      </c>
      <c r="J388" s="7" t="e">
        <f t="shared" si="18"/>
        <v>#VALUE!</v>
      </c>
      <c r="K388" s="7" t="e">
        <f t="shared" si="19"/>
        <v>#VALUE!</v>
      </c>
      <c r="L388" s="7" t="e">
        <f t="shared" si="20"/>
        <v>#VALUE!</v>
      </c>
    </row>
    <row r="389" spans="1:12" ht="15">
      <c r="A389" s="2">
        <f>IF(ISBLANK('Run Chart Creator'!A392),"",'Run Chart Creator'!A392)</f>
      </c>
      <c r="B389" s="8">
        <f>IF(ISBLANK('Run Chart Creator'!B392),"",'Run Chart Creator'!B392)</f>
      </c>
      <c r="C389" s="7" t="e">
        <f>IF(Configuration!B$2,SUMIF(I:I,I389,B:B)/COUNTIF(I:I,I389),NA())</f>
        <v>#N/A</v>
      </c>
      <c r="D389" s="7" t="e">
        <f>C389+(L389*Configuration!$B$1)</f>
        <v>#N/A</v>
      </c>
      <c r="E389" s="7" t="e">
        <f>C389-(L389*Configuration!$B$1)</f>
        <v>#N/A</v>
      </c>
      <c r="G389" s="3">
        <f>IF(Configuration!B$3,MEDIAN(B:B),NA())</f>
        <v>0.10475000000000001</v>
      </c>
      <c r="I389" s="3">
        <f>IF(ISBLANK('Run Chart Creator'!B392),"",IF(ISBLANK('Run Chart Creator'!C392),Calculation!I388,Calculation!I388+1))</f>
      </c>
      <c r="J389" s="7" t="e">
        <f t="shared" si="18"/>
        <v>#VALUE!</v>
      </c>
      <c r="K389" s="7" t="e">
        <f t="shared" si="19"/>
        <v>#VALUE!</v>
      </c>
      <c r="L389" s="7" t="e">
        <f t="shared" si="20"/>
        <v>#VALUE!</v>
      </c>
    </row>
    <row r="390" spans="1:12" ht="15">
      <c r="A390" s="2">
        <f>IF(ISBLANK('Run Chart Creator'!A393),"",'Run Chart Creator'!A393)</f>
      </c>
      <c r="B390" s="8">
        <f>IF(ISBLANK('Run Chart Creator'!B393),"",'Run Chart Creator'!B393)</f>
      </c>
      <c r="C390" s="7" t="e">
        <f>IF(Configuration!B$2,SUMIF(I:I,I390,B:B)/COUNTIF(I:I,I390),NA())</f>
        <v>#N/A</v>
      </c>
      <c r="D390" s="7" t="e">
        <f>C390+(L390*Configuration!$B$1)</f>
        <v>#N/A</v>
      </c>
      <c r="E390" s="7" t="e">
        <f>C390-(L390*Configuration!$B$1)</f>
        <v>#N/A</v>
      </c>
      <c r="G390" s="3">
        <f>IF(Configuration!B$3,MEDIAN(B:B),NA())</f>
        <v>0.10475000000000001</v>
      </c>
      <c r="I390" s="3">
        <f>IF(ISBLANK('Run Chart Creator'!B393),"",IF(ISBLANK('Run Chart Creator'!C393),Calculation!I389,Calculation!I389+1))</f>
      </c>
      <c r="J390" s="7" t="e">
        <f t="shared" si="18"/>
        <v>#VALUE!</v>
      </c>
      <c r="K390" s="7" t="e">
        <f t="shared" si="19"/>
        <v>#VALUE!</v>
      </c>
      <c r="L390" s="7" t="e">
        <f t="shared" si="20"/>
        <v>#VALUE!</v>
      </c>
    </row>
    <row r="391" spans="1:12" ht="15">
      <c r="A391" s="2">
        <f>IF(ISBLANK('Run Chart Creator'!A394),"",'Run Chart Creator'!A394)</f>
      </c>
      <c r="B391" s="8">
        <f>IF(ISBLANK('Run Chart Creator'!B394),"",'Run Chart Creator'!B394)</f>
      </c>
      <c r="C391" s="7" t="e">
        <f>IF(Configuration!B$2,SUMIF(I:I,I391,B:B)/COUNTIF(I:I,I391),NA())</f>
        <v>#N/A</v>
      </c>
      <c r="D391" s="7" t="e">
        <f>C391+(L391*Configuration!$B$1)</f>
        <v>#N/A</v>
      </c>
      <c r="E391" s="7" t="e">
        <f>C391-(L391*Configuration!$B$1)</f>
        <v>#N/A</v>
      </c>
      <c r="G391" s="3">
        <f>IF(Configuration!B$3,MEDIAN(B:B),NA())</f>
        <v>0.10475000000000001</v>
      </c>
      <c r="I391" s="3">
        <f>IF(ISBLANK('Run Chart Creator'!B394),"",IF(ISBLANK('Run Chart Creator'!C394),Calculation!I390,Calculation!I390+1))</f>
      </c>
      <c r="J391" s="7" t="e">
        <f t="shared" si="18"/>
        <v>#VALUE!</v>
      </c>
      <c r="K391" s="7" t="e">
        <f t="shared" si="19"/>
        <v>#VALUE!</v>
      </c>
      <c r="L391" s="7" t="e">
        <f t="shared" si="20"/>
        <v>#VALUE!</v>
      </c>
    </row>
    <row r="392" spans="1:12" ht="15">
      <c r="A392" s="2">
        <f>IF(ISBLANK('Run Chart Creator'!A395),"",'Run Chart Creator'!A395)</f>
      </c>
      <c r="B392" s="8">
        <f>IF(ISBLANK('Run Chart Creator'!B395),"",'Run Chart Creator'!B395)</f>
      </c>
      <c r="C392" s="7" t="e">
        <f>IF(Configuration!B$2,SUMIF(I:I,I392,B:B)/COUNTIF(I:I,I392),NA())</f>
        <v>#N/A</v>
      </c>
      <c r="D392" s="7" t="e">
        <f>C392+(L392*Configuration!$B$1)</f>
        <v>#N/A</v>
      </c>
      <c r="E392" s="7" t="e">
        <f>C392-(L392*Configuration!$B$1)</f>
        <v>#N/A</v>
      </c>
      <c r="G392" s="3">
        <f>IF(Configuration!B$3,MEDIAN(B:B),NA())</f>
        <v>0.10475000000000001</v>
      </c>
      <c r="I392" s="3">
        <f>IF(ISBLANK('Run Chart Creator'!B395),"",IF(ISBLANK('Run Chart Creator'!C395),Calculation!I391,Calculation!I391+1))</f>
      </c>
      <c r="J392" s="7" t="e">
        <f t="shared" si="18"/>
        <v>#VALUE!</v>
      </c>
      <c r="K392" s="7" t="e">
        <f t="shared" si="19"/>
        <v>#VALUE!</v>
      </c>
      <c r="L392" s="7" t="e">
        <f t="shared" si="20"/>
        <v>#VALUE!</v>
      </c>
    </row>
    <row r="393" spans="1:12" ht="15">
      <c r="A393" s="2">
        <f>IF(ISBLANK('Run Chart Creator'!A396),"",'Run Chart Creator'!A396)</f>
      </c>
      <c r="B393" s="8">
        <f>IF(ISBLANK('Run Chart Creator'!B396),"",'Run Chart Creator'!B396)</f>
      </c>
      <c r="C393" s="7" t="e">
        <f>IF(Configuration!B$2,SUMIF(I:I,I393,B:B)/COUNTIF(I:I,I393),NA())</f>
        <v>#N/A</v>
      </c>
      <c r="D393" s="7" t="e">
        <f>C393+(L393*Configuration!$B$1)</f>
        <v>#N/A</v>
      </c>
      <c r="E393" s="7" t="e">
        <f>C393-(L393*Configuration!$B$1)</f>
        <v>#N/A</v>
      </c>
      <c r="G393" s="3">
        <f>IF(Configuration!B$3,MEDIAN(B:B),NA())</f>
        <v>0.10475000000000001</v>
      </c>
      <c r="I393" s="3">
        <f>IF(ISBLANK('Run Chart Creator'!B396),"",IF(ISBLANK('Run Chart Creator'!C396),Calculation!I392,Calculation!I392+1))</f>
      </c>
      <c r="J393" s="7" t="e">
        <f t="shared" si="18"/>
        <v>#VALUE!</v>
      </c>
      <c r="K393" s="7" t="e">
        <f t="shared" si="19"/>
        <v>#VALUE!</v>
      </c>
      <c r="L393" s="7" t="e">
        <f t="shared" si="20"/>
        <v>#VALUE!</v>
      </c>
    </row>
    <row r="394" spans="1:12" ht="15">
      <c r="A394" s="2">
        <f>IF(ISBLANK('Run Chart Creator'!A397),"",'Run Chart Creator'!A397)</f>
      </c>
      <c r="B394" s="8">
        <f>IF(ISBLANK('Run Chart Creator'!B397),"",'Run Chart Creator'!B397)</f>
      </c>
      <c r="C394" s="7" t="e">
        <f>IF(Configuration!B$2,SUMIF(I:I,I394,B:B)/COUNTIF(I:I,I394),NA())</f>
        <v>#N/A</v>
      </c>
      <c r="D394" s="7" t="e">
        <f>C394+(L394*Configuration!$B$1)</f>
        <v>#N/A</v>
      </c>
      <c r="E394" s="7" t="e">
        <f>C394-(L394*Configuration!$B$1)</f>
        <v>#N/A</v>
      </c>
      <c r="G394" s="3">
        <f>IF(Configuration!B$3,MEDIAN(B:B),NA())</f>
        <v>0.10475000000000001</v>
      </c>
      <c r="I394" s="3">
        <f>IF(ISBLANK('Run Chart Creator'!B397),"",IF(ISBLANK('Run Chart Creator'!C397),Calculation!I393,Calculation!I393+1))</f>
      </c>
      <c r="J394" s="7" t="e">
        <f t="shared" si="18"/>
        <v>#VALUE!</v>
      </c>
      <c r="K394" s="7" t="e">
        <f t="shared" si="19"/>
        <v>#VALUE!</v>
      </c>
      <c r="L394" s="7" t="e">
        <f t="shared" si="20"/>
        <v>#VALUE!</v>
      </c>
    </row>
    <row r="395" spans="1:12" ht="15">
      <c r="A395" s="2">
        <f>IF(ISBLANK('Run Chart Creator'!A398),"",'Run Chart Creator'!A398)</f>
      </c>
      <c r="B395" s="8">
        <f>IF(ISBLANK('Run Chart Creator'!B398),"",'Run Chart Creator'!B398)</f>
      </c>
      <c r="C395" s="7" t="e">
        <f>IF(Configuration!B$2,SUMIF(I:I,I395,B:B)/COUNTIF(I:I,I395),NA())</f>
        <v>#N/A</v>
      </c>
      <c r="D395" s="7" t="e">
        <f>C395+(L395*Configuration!$B$1)</f>
        <v>#N/A</v>
      </c>
      <c r="E395" s="7" t="e">
        <f>C395-(L395*Configuration!$B$1)</f>
        <v>#N/A</v>
      </c>
      <c r="G395" s="3">
        <f>IF(Configuration!B$3,MEDIAN(B:B),NA())</f>
        <v>0.10475000000000001</v>
      </c>
      <c r="I395" s="3">
        <f>IF(ISBLANK('Run Chart Creator'!B398),"",IF(ISBLANK('Run Chart Creator'!C398),Calculation!I394,Calculation!I394+1))</f>
      </c>
      <c r="J395" s="7" t="e">
        <f t="shared" si="18"/>
        <v>#VALUE!</v>
      </c>
      <c r="K395" s="7" t="e">
        <f t="shared" si="19"/>
        <v>#VALUE!</v>
      </c>
      <c r="L395" s="7" t="e">
        <f t="shared" si="20"/>
        <v>#VALUE!</v>
      </c>
    </row>
    <row r="396" spans="1:12" ht="15">
      <c r="A396" s="2">
        <f>IF(ISBLANK('Run Chart Creator'!A399),"",'Run Chart Creator'!A399)</f>
      </c>
      <c r="B396" s="8">
        <f>IF(ISBLANK('Run Chart Creator'!B399),"",'Run Chart Creator'!B399)</f>
      </c>
      <c r="C396" s="7" t="e">
        <f>IF(Configuration!B$2,SUMIF(I:I,I396,B:B)/COUNTIF(I:I,I396),NA())</f>
        <v>#N/A</v>
      </c>
      <c r="D396" s="7" t="e">
        <f>C396+(L396*Configuration!$B$1)</f>
        <v>#N/A</v>
      </c>
      <c r="E396" s="7" t="e">
        <f>C396-(L396*Configuration!$B$1)</f>
        <v>#N/A</v>
      </c>
      <c r="G396" s="3">
        <f>IF(Configuration!B$3,MEDIAN(B:B),NA())</f>
        <v>0.10475000000000001</v>
      </c>
      <c r="I396" s="3">
        <f>IF(ISBLANK('Run Chart Creator'!B399),"",IF(ISBLANK('Run Chart Creator'!C399),Calculation!I395,Calculation!I395+1))</f>
      </c>
      <c r="J396" s="7" t="e">
        <f t="shared" si="18"/>
        <v>#VALUE!</v>
      </c>
      <c r="K396" s="7" t="e">
        <f t="shared" si="19"/>
        <v>#VALUE!</v>
      </c>
      <c r="L396" s="7" t="e">
        <f t="shared" si="20"/>
        <v>#VALUE!</v>
      </c>
    </row>
    <row r="397" spans="1:12" ht="15">
      <c r="A397" s="2">
        <f>IF(ISBLANK('Run Chart Creator'!A400),"",'Run Chart Creator'!A400)</f>
      </c>
      <c r="B397" s="8">
        <f>IF(ISBLANK('Run Chart Creator'!B400),"",'Run Chart Creator'!B400)</f>
      </c>
      <c r="C397" s="7" t="e">
        <f>IF(Configuration!B$2,SUMIF(I:I,I397,B:B)/COUNTIF(I:I,I397),NA())</f>
        <v>#N/A</v>
      </c>
      <c r="D397" s="7" t="e">
        <f>C397+(L397*Configuration!$B$1)</f>
        <v>#N/A</v>
      </c>
      <c r="E397" s="7" t="e">
        <f>C397-(L397*Configuration!$B$1)</f>
        <v>#N/A</v>
      </c>
      <c r="G397" s="3">
        <f>IF(Configuration!B$3,MEDIAN(B:B),NA())</f>
        <v>0.10475000000000001</v>
      </c>
      <c r="I397" s="3">
        <f>IF(ISBLANK('Run Chart Creator'!B400),"",IF(ISBLANK('Run Chart Creator'!C400),Calculation!I396,Calculation!I396+1))</f>
      </c>
      <c r="J397" s="7" t="e">
        <f t="shared" si="18"/>
        <v>#VALUE!</v>
      </c>
      <c r="K397" s="7" t="e">
        <f t="shared" si="19"/>
        <v>#VALUE!</v>
      </c>
      <c r="L397" s="7" t="e">
        <f t="shared" si="20"/>
        <v>#VALUE!</v>
      </c>
    </row>
    <row r="398" spans="1:12" ht="15">
      <c r="A398" s="2">
        <f>IF(ISBLANK('Run Chart Creator'!A401),"",'Run Chart Creator'!A401)</f>
      </c>
      <c r="B398" s="8">
        <f>IF(ISBLANK('Run Chart Creator'!B401),"",'Run Chart Creator'!B401)</f>
      </c>
      <c r="C398" s="7" t="e">
        <f>IF(Configuration!B$2,SUMIF(I:I,I398,B:B)/COUNTIF(I:I,I398),NA())</f>
        <v>#N/A</v>
      </c>
      <c r="D398" s="7" t="e">
        <f>C398+(L398*Configuration!$B$1)</f>
        <v>#N/A</v>
      </c>
      <c r="E398" s="7" t="e">
        <f>C398-(L398*Configuration!$B$1)</f>
        <v>#N/A</v>
      </c>
      <c r="G398" s="3">
        <f>IF(Configuration!B$3,MEDIAN(B:B),NA())</f>
        <v>0.10475000000000001</v>
      </c>
      <c r="I398" s="3">
        <f>IF(ISBLANK('Run Chart Creator'!B401),"",IF(ISBLANK('Run Chart Creator'!C401),Calculation!I397,Calculation!I397+1))</f>
      </c>
      <c r="J398" s="7" t="e">
        <f t="shared" si="18"/>
        <v>#VALUE!</v>
      </c>
      <c r="K398" s="7" t="e">
        <f t="shared" si="19"/>
        <v>#VALUE!</v>
      </c>
      <c r="L398" s="7" t="e">
        <f t="shared" si="20"/>
        <v>#VALUE!</v>
      </c>
    </row>
    <row r="399" spans="1:12" ht="15">
      <c r="A399" s="2">
        <f>IF(ISBLANK('Run Chart Creator'!A402),"",'Run Chart Creator'!A402)</f>
      </c>
      <c r="B399" s="8">
        <f>IF(ISBLANK('Run Chart Creator'!B402),"",'Run Chart Creator'!B402)</f>
      </c>
      <c r="C399" s="7" t="e">
        <f>IF(Configuration!B$2,SUMIF(I:I,I399,B:B)/COUNTIF(I:I,I399),NA())</f>
        <v>#N/A</v>
      </c>
      <c r="D399" s="7" t="e">
        <f>C399+(L399*Configuration!$B$1)</f>
        <v>#N/A</v>
      </c>
      <c r="E399" s="7" t="e">
        <f>C399-(L399*Configuration!$B$1)</f>
        <v>#N/A</v>
      </c>
      <c r="G399" s="3">
        <f>IF(Configuration!B$3,MEDIAN(B:B),NA())</f>
        <v>0.10475000000000001</v>
      </c>
      <c r="I399" s="3">
        <f>IF(ISBLANK('Run Chart Creator'!B402),"",IF(ISBLANK('Run Chart Creator'!C402),Calculation!I398,Calculation!I398+1))</f>
      </c>
      <c r="J399" s="7" t="e">
        <f t="shared" si="18"/>
        <v>#VALUE!</v>
      </c>
      <c r="K399" s="7" t="e">
        <f t="shared" si="19"/>
        <v>#VALUE!</v>
      </c>
      <c r="L399" s="7" t="e">
        <f t="shared" si="20"/>
        <v>#VALUE!</v>
      </c>
    </row>
    <row r="400" spans="1:12" ht="15">
      <c r="A400" s="2">
        <f>IF(ISBLANK('Run Chart Creator'!A403),"",'Run Chart Creator'!A403)</f>
      </c>
      <c r="B400" s="8">
        <f>IF(ISBLANK('Run Chart Creator'!B403),"",'Run Chart Creator'!B403)</f>
      </c>
      <c r="C400" s="7" t="e">
        <f>IF(Configuration!B$2,SUMIF(I:I,I400,B:B)/COUNTIF(I:I,I400),NA())</f>
        <v>#N/A</v>
      </c>
      <c r="D400" s="7" t="e">
        <f>C400+(L400*Configuration!$B$1)</f>
        <v>#N/A</v>
      </c>
      <c r="E400" s="7" t="e">
        <f>C400-(L400*Configuration!$B$1)</f>
        <v>#N/A</v>
      </c>
      <c r="G400" s="3">
        <f>IF(Configuration!B$3,MEDIAN(B:B),NA())</f>
        <v>0.10475000000000001</v>
      </c>
      <c r="I400" s="3">
        <f>IF(ISBLANK('Run Chart Creator'!B403),"",IF(ISBLANK('Run Chart Creator'!C403),Calculation!I399,Calculation!I399+1))</f>
      </c>
      <c r="J400" s="7" t="e">
        <f t="shared" si="18"/>
        <v>#VALUE!</v>
      </c>
      <c r="K400" s="7" t="e">
        <f t="shared" si="19"/>
        <v>#VALUE!</v>
      </c>
      <c r="L400" s="7" t="e">
        <f t="shared" si="20"/>
        <v>#VALUE!</v>
      </c>
    </row>
    <row r="401" spans="1:12" ht="15">
      <c r="A401" s="2">
        <f>IF(ISBLANK('Run Chart Creator'!A404),"",'Run Chart Creator'!A404)</f>
      </c>
      <c r="B401" s="8">
        <f>IF(ISBLANK('Run Chart Creator'!B404),"",'Run Chart Creator'!B404)</f>
      </c>
      <c r="C401" s="7" t="e">
        <f>IF(Configuration!B$2,SUMIF(I:I,I401,B:B)/COUNTIF(I:I,I401),NA())</f>
        <v>#N/A</v>
      </c>
      <c r="D401" s="7" t="e">
        <f>C401+(L401*Configuration!$B$1)</f>
        <v>#N/A</v>
      </c>
      <c r="E401" s="7" t="e">
        <f>C401-(L401*Configuration!$B$1)</f>
        <v>#N/A</v>
      </c>
      <c r="G401" s="3">
        <f>IF(Configuration!B$3,MEDIAN(B:B),NA())</f>
        <v>0.10475000000000001</v>
      </c>
      <c r="I401" s="3">
        <f>IF(ISBLANK('Run Chart Creator'!B404),"",IF(ISBLANK('Run Chart Creator'!C404),Calculation!I400,Calculation!I400+1))</f>
      </c>
      <c r="J401" s="7" t="e">
        <f t="shared" si="18"/>
        <v>#VALUE!</v>
      </c>
      <c r="K401" s="7" t="e">
        <f t="shared" si="19"/>
        <v>#VALUE!</v>
      </c>
      <c r="L401" s="7" t="e">
        <f t="shared" si="20"/>
        <v>#VALUE!</v>
      </c>
    </row>
    <row r="402" spans="1:12" ht="15">
      <c r="A402" s="2">
        <f>IF(ISBLANK('Run Chart Creator'!A405),"",'Run Chart Creator'!A405)</f>
      </c>
      <c r="B402" s="8">
        <f>IF(ISBLANK('Run Chart Creator'!B405),"",'Run Chart Creator'!B405)</f>
      </c>
      <c r="C402" s="7" t="e">
        <f>IF(Configuration!B$2,SUMIF(I:I,I402,B:B)/COUNTIF(I:I,I402),NA())</f>
        <v>#N/A</v>
      </c>
      <c r="D402" s="7" t="e">
        <f>C402+(L402*Configuration!$B$1)</f>
        <v>#N/A</v>
      </c>
      <c r="E402" s="7" t="e">
        <f>C402-(L402*Configuration!$B$1)</f>
        <v>#N/A</v>
      </c>
      <c r="G402" s="3">
        <f>IF(Configuration!B$3,MEDIAN(B:B),NA())</f>
        <v>0.10475000000000001</v>
      </c>
      <c r="I402" s="3">
        <f>IF(ISBLANK('Run Chart Creator'!B405),"",IF(ISBLANK('Run Chart Creator'!C405),Calculation!I401,Calculation!I401+1))</f>
      </c>
      <c r="J402" s="7" t="e">
        <f t="shared" si="18"/>
        <v>#VALUE!</v>
      </c>
      <c r="K402" s="7" t="e">
        <f t="shared" si="19"/>
        <v>#VALUE!</v>
      </c>
      <c r="L402" s="7" t="e">
        <f t="shared" si="20"/>
        <v>#VALUE!</v>
      </c>
    </row>
    <row r="403" spans="1:12" ht="15">
      <c r="A403" s="2">
        <f>IF(ISBLANK('Run Chart Creator'!A406),"",'Run Chart Creator'!A406)</f>
      </c>
      <c r="B403" s="8">
        <f>IF(ISBLANK('Run Chart Creator'!B406),"",'Run Chart Creator'!B406)</f>
      </c>
      <c r="C403" s="7" t="e">
        <f>IF(Configuration!B$2,SUMIF(I:I,I403,B:B)/COUNTIF(I:I,I403),NA())</f>
        <v>#N/A</v>
      </c>
      <c r="D403" s="7" t="e">
        <f>C403+(L403*Configuration!$B$1)</f>
        <v>#N/A</v>
      </c>
      <c r="E403" s="7" t="e">
        <f>C403-(L403*Configuration!$B$1)</f>
        <v>#N/A</v>
      </c>
      <c r="G403" s="3">
        <f>IF(Configuration!B$3,MEDIAN(B:B),NA())</f>
        <v>0.10475000000000001</v>
      </c>
      <c r="I403" s="3">
        <f>IF(ISBLANK('Run Chart Creator'!B406),"",IF(ISBLANK('Run Chart Creator'!C406),Calculation!I402,Calculation!I402+1))</f>
      </c>
      <c r="J403" s="7" t="e">
        <f t="shared" si="18"/>
        <v>#VALUE!</v>
      </c>
      <c r="K403" s="7" t="e">
        <f t="shared" si="19"/>
        <v>#VALUE!</v>
      </c>
      <c r="L403" s="7" t="e">
        <f t="shared" si="20"/>
        <v>#VALUE!</v>
      </c>
    </row>
    <row r="404" spans="1:12" ht="15">
      <c r="A404" s="2">
        <f>IF(ISBLANK('Run Chart Creator'!A407),"",'Run Chart Creator'!A407)</f>
      </c>
      <c r="B404" s="8">
        <f>IF(ISBLANK('Run Chart Creator'!B407),"",'Run Chart Creator'!B407)</f>
      </c>
      <c r="C404" s="7" t="e">
        <f>IF(Configuration!B$2,SUMIF(I:I,I404,B:B)/COUNTIF(I:I,I404),NA())</f>
        <v>#N/A</v>
      </c>
      <c r="D404" s="7" t="e">
        <f>C404+(L404*Configuration!$B$1)</f>
        <v>#N/A</v>
      </c>
      <c r="E404" s="7" t="e">
        <f>C404-(L404*Configuration!$B$1)</f>
        <v>#N/A</v>
      </c>
      <c r="G404" s="3">
        <f>IF(Configuration!B$3,MEDIAN(B:B),NA())</f>
        <v>0.10475000000000001</v>
      </c>
      <c r="I404" s="3">
        <f>IF(ISBLANK('Run Chart Creator'!B407),"",IF(ISBLANK('Run Chart Creator'!C407),Calculation!I403,Calculation!I403+1))</f>
      </c>
      <c r="J404" s="7" t="e">
        <f aca="true" t="shared" si="21" ref="J404:J467">POWER(B404-C404,2)</f>
        <v>#VALUE!</v>
      </c>
      <c r="K404" s="7" t="e">
        <f t="shared" si="19"/>
        <v>#VALUE!</v>
      </c>
      <c r="L404" s="7" t="e">
        <f t="shared" si="20"/>
        <v>#VALUE!</v>
      </c>
    </row>
    <row r="405" spans="1:12" ht="15">
      <c r="A405" s="2">
        <f>IF(ISBLANK('Run Chart Creator'!A408),"",'Run Chart Creator'!A408)</f>
      </c>
      <c r="B405" s="8">
        <f>IF(ISBLANK('Run Chart Creator'!B408),"",'Run Chart Creator'!B408)</f>
      </c>
      <c r="C405" s="7" t="e">
        <f>IF(Configuration!B$2,SUMIF(I:I,I405,B:B)/COUNTIF(I:I,I405),NA())</f>
        <v>#N/A</v>
      </c>
      <c r="D405" s="7" t="e">
        <f>C405+(L405*Configuration!$B$1)</f>
        <v>#N/A</v>
      </c>
      <c r="E405" s="7" t="e">
        <f>C405-(L405*Configuration!$B$1)</f>
        <v>#N/A</v>
      </c>
      <c r="G405" s="3">
        <f>IF(Configuration!B$3,MEDIAN(B:B),NA())</f>
        <v>0.10475000000000001</v>
      </c>
      <c r="I405" s="3">
        <f>IF(ISBLANK('Run Chart Creator'!B408),"",IF(ISBLANK('Run Chart Creator'!C408),Calculation!I404,Calculation!I404+1))</f>
      </c>
      <c r="J405" s="7" t="e">
        <f t="shared" si="21"/>
        <v>#VALUE!</v>
      </c>
      <c r="K405" s="7" t="e">
        <f t="shared" si="19"/>
        <v>#VALUE!</v>
      </c>
      <c r="L405" s="7" t="e">
        <f t="shared" si="20"/>
        <v>#VALUE!</v>
      </c>
    </row>
    <row r="406" spans="1:12" ht="15">
      <c r="A406" s="2">
        <f>IF(ISBLANK('Run Chart Creator'!A409),"",'Run Chart Creator'!A409)</f>
      </c>
      <c r="B406" s="8">
        <f>IF(ISBLANK('Run Chart Creator'!B409),"",'Run Chart Creator'!B409)</f>
      </c>
      <c r="C406" s="7" t="e">
        <f>IF(Configuration!B$2,SUMIF(I:I,I406,B:B)/COUNTIF(I:I,I406),NA())</f>
        <v>#N/A</v>
      </c>
      <c r="D406" s="7" t="e">
        <f>C406+(L406*Configuration!$B$1)</f>
        <v>#N/A</v>
      </c>
      <c r="E406" s="7" t="e">
        <f>C406-(L406*Configuration!$B$1)</f>
        <v>#N/A</v>
      </c>
      <c r="G406" s="3">
        <f>IF(Configuration!B$3,MEDIAN(B:B),NA())</f>
        <v>0.10475000000000001</v>
      </c>
      <c r="I406" s="3">
        <f>IF(ISBLANK('Run Chart Creator'!B409),"",IF(ISBLANK('Run Chart Creator'!C409),Calculation!I405,Calculation!I405+1))</f>
      </c>
      <c r="J406" s="7" t="e">
        <f t="shared" si="21"/>
        <v>#VALUE!</v>
      </c>
      <c r="K406" s="7" t="e">
        <f t="shared" si="19"/>
        <v>#VALUE!</v>
      </c>
      <c r="L406" s="7" t="e">
        <f t="shared" si="20"/>
        <v>#VALUE!</v>
      </c>
    </row>
    <row r="407" spans="1:12" ht="15">
      <c r="A407" s="2">
        <f>IF(ISBLANK('Run Chart Creator'!A410),"",'Run Chart Creator'!A410)</f>
      </c>
      <c r="B407" s="8">
        <f>IF(ISBLANK('Run Chart Creator'!B410),"",'Run Chart Creator'!B410)</f>
      </c>
      <c r="C407" s="7" t="e">
        <f>IF(Configuration!B$2,SUMIF(I:I,I407,B:B)/COUNTIF(I:I,I407),NA())</f>
        <v>#N/A</v>
      </c>
      <c r="D407" s="7" t="e">
        <f>C407+(L407*Configuration!$B$1)</f>
        <v>#N/A</v>
      </c>
      <c r="E407" s="7" t="e">
        <f>C407-(L407*Configuration!$B$1)</f>
        <v>#N/A</v>
      </c>
      <c r="G407" s="3">
        <f>IF(Configuration!B$3,MEDIAN(B:B),NA())</f>
        <v>0.10475000000000001</v>
      </c>
      <c r="I407" s="3">
        <f>IF(ISBLANK('Run Chart Creator'!B410),"",IF(ISBLANK('Run Chart Creator'!C410),Calculation!I406,Calculation!I406+1))</f>
      </c>
      <c r="J407" s="7" t="e">
        <f t="shared" si="21"/>
        <v>#VALUE!</v>
      </c>
      <c r="K407" s="7" t="e">
        <f t="shared" si="19"/>
        <v>#VALUE!</v>
      </c>
      <c r="L407" s="7" t="e">
        <f t="shared" si="20"/>
        <v>#VALUE!</v>
      </c>
    </row>
    <row r="408" spans="1:12" ht="15">
      <c r="A408" s="2">
        <f>IF(ISBLANK('Run Chart Creator'!A411),"",'Run Chart Creator'!A411)</f>
      </c>
      <c r="B408" s="8">
        <f>IF(ISBLANK('Run Chart Creator'!B411),"",'Run Chart Creator'!B411)</f>
      </c>
      <c r="C408" s="7" t="e">
        <f>IF(Configuration!B$2,SUMIF(I:I,I408,B:B)/COUNTIF(I:I,I408),NA())</f>
        <v>#N/A</v>
      </c>
      <c r="D408" s="7" t="e">
        <f>C408+(L408*Configuration!$B$1)</f>
        <v>#N/A</v>
      </c>
      <c r="E408" s="7" t="e">
        <f>C408-(L408*Configuration!$B$1)</f>
        <v>#N/A</v>
      </c>
      <c r="G408" s="3">
        <f>IF(Configuration!B$3,MEDIAN(B:B),NA())</f>
        <v>0.10475000000000001</v>
      </c>
      <c r="I408" s="3">
        <f>IF(ISBLANK('Run Chart Creator'!B411),"",IF(ISBLANK('Run Chart Creator'!C411),Calculation!I407,Calculation!I407+1))</f>
      </c>
      <c r="J408" s="7" t="e">
        <f t="shared" si="21"/>
        <v>#VALUE!</v>
      </c>
      <c r="K408" s="7" t="e">
        <f t="shared" si="19"/>
        <v>#VALUE!</v>
      </c>
      <c r="L408" s="7" t="e">
        <f t="shared" si="20"/>
        <v>#VALUE!</v>
      </c>
    </row>
    <row r="409" spans="1:12" ht="15">
      <c r="A409" s="2">
        <f>IF(ISBLANK('Run Chart Creator'!A412),"",'Run Chart Creator'!A412)</f>
      </c>
      <c r="B409" s="8">
        <f>IF(ISBLANK('Run Chart Creator'!B412),"",'Run Chart Creator'!B412)</f>
      </c>
      <c r="C409" s="7" t="e">
        <f>IF(Configuration!B$2,SUMIF(I:I,I409,B:B)/COUNTIF(I:I,I409),NA())</f>
        <v>#N/A</v>
      </c>
      <c r="D409" s="7" t="e">
        <f>C409+(L409*Configuration!$B$1)</f>
        <v>#N/A</v>
      </c>
      <c r="E409" s="7" t="e">
        <f>C409-(L409*Configuration!$B$1)</f>
        <v>#N/A</v>
      </c>
      <c r="G409" s="3">
        <f>IF(Configuration!B$3,MEDIAN(B:B),NA())</f>
        <v>0.10475000000000001</v>
      </c>
      <c r="I409" s="3">
        <f>IF(ISBLANK('Run Chart Creator'!B412),"",IF(ISBLANK('Run Chart Creator'!C412),Calculation!I408,Calculation!I408+1))</f>
      </c>
      <c r="J409" s="7" t="e">
        <f t="shared" si="21"/>
        <v>#VALUE!</v>
      </c>
      <c r="K409" s="7" t="e">
        <f t="shared" si="19"/>
        <v>#VALUE!</v>
      </c>
      <c r="L409" s="7" t="e">
        <f t="shared" si="20"/>
        <v>#VALUE!</v>
      </c>
    </row>
    <row r="410" spans="1:12" ht="15">
      <c r="A410" s="2">
        <f>IF(ISBLANK('Run Chart Creator'!A413),"",'Run Chart Creator'!A413)</f>
      </c>
      <c r="B410" s="8">
        <f>IF(ISBLANK('Run Chart Creator'!B413),"",'Run Chart Creator'!B413)</f>
      </c>
      <c r="C410" s="7" t="e">
        <f>IF(Configuration!B$2,SUMIF(I:I,I410,B:B)/COUNTIF(I:I,I410),NA())</f>
        <v>#N/A</v>
      </c>
      <c r="D410" s="7" t="e">
        <f>C410+(L410*Configuration!$B$1)</f>
        <v>#N/A</v>
      </c>
      <c r="E410" s="7" t="e">
        <f>C410-(L410*Configuration!$B$1)</f>
        <v>#N/A</v>
      </c>
      <c r="G410" s="3">
        <f>IF(Configuration!B$3,MEDIAN(B:B),NA())</f>
        <v>0.10475000000000001</v>
      </c>
      <c r="I410" s="3">
        <f>IF(ISBLANK('Run Chart Creator'!B413),"",IF(ISBLANK('Run Chart Creator'!C413),Calculation!I409,Calculation!I409+1))</f>
      </c>
      <c r="J410" s="7" t="e">
        <f t="shared" si="21"/>
        <v>#VALUE!</v>
      </c>
      <c r="K410" s="7" t="e">
        <f t="shared" si="19"/>
        <v>#VALUE!</v>
      </c>
      <c r="L410" s="7" t="e">
        <f t="shared" si="20"/>
        <v>#VALUE!</v>
      </c>
    </row>
    <row r="411" spans="1:12" ht="15">
      <c r="A411" s="2">
        <f>IF(ISBLANK('Run Chart Creator'!A414),"",'Run Chart Creator'!A414)</f>
      </c>
      <c r="B411" s="8">
        <f>IF(ISBLANK('Run Chart Creator'!B414),"",'Run Chart Creator'!B414)</f>
      </c>
      <c r="C411" s="7" t="e">
        <f>IF(Configuration!B$2,SUMIF(I:I,I411,B:B)/COUNTIF(I:I,I411),NA())</f>
        <v>#N/A</v>
      </c>
      <c r="D411" s="7" t="e">
        <f>C411+(L411*Configuration!$B$1)</f>
        <v>#N/A</v>
      </c>
      <c r="E411" s="7" t="e">
        <f>C411-(L411*Configuration!$B$1)</f>
        <v>#N/A</v>
      </c>
      <c r="G411" s="3">
        <f>IF(Configuration!B$3,MEDIAN(B:B),NA())</f>
        <v>0.10475000000000001</v>
      </c>
      <c r="I411" s="3">
        <f>IF(ISBLANK('Run Chart Creator'!B414),"",IF(ISBLANK('Run Chart Creator'!C414),Calculation!I410,Calculation!I410+1))</f>
      </c>
      <c r="J411" s="7" t="e">
        <f t="shared" si="21"/>
        <v>#VALUE!</v>
      </c>
      <c r="K411" s="7" t="e">
        <f t="shared" si="19"/>
        <v>#VALUE!</v>
      </c>
      <c r="L411" s="7" t="e">
        <f t="shared" si="20"/>
        <v>#VALUE!</v>
      </c>
    </row>
    <row r="412" spans="1:12" ht="15">
      <c r="A412" s="2">
        <f>IF(ISBLANK('Run Chart Creator'!A415),"",'Run Chart Creator'!A415)</f>
      </c>
      <c r="B412" s="8">
        <f>IF(ISBLANK('Run Chart Creator'!B415),"",'Run Chart Creator'!B415)</f>
      </c>
      <c r="C412" s="7" t="e">
        <f>IF(Configuration!B$2,SUMIF(I:I,I412,B:B)/COUNTIF(I:I,I412),NA())</f>
        <v>#N/A</v>
      </c>
      <c r="D412" s="7" t="e">
        <f>C412+(L412*Configuration!$B$1)</f>
        <v>#N/A</v>
      </c>
      <c r="E412" s="7" t="e">
        <f>C412-(L412*Configuration!$B$1)</f>
        <v>#N/A</v>
      </c>
      <c r="G412" s="3">
        <f>IF(Configuration!B$3,MEDIAN(B:B),NA())</f>
        <v>0.10475000000000001</v>
      </c>
      <c r="I412" s="3">
        <f>IF(ISBLANK('Run Chart Creator'!B415),"",IF(ISBLANK('Run Chart Creator'!C415),Calculation!I411,Calculation!I411+1))</f>
      </c>
      <c r="J412" s="7" t="e">
        <f t="shared" si="21"/>
        <v>#VALUE!</v>
      </c>
      <c r="K412" s="7" t="e">
        <f t="shared" si="19"/>
        <v>#VALUE!</v>
      </c>
      <c r="L412" s="7" t="e">
        <f t="shared" si="20"/>
        <v>#VALUE!</v>
      </c>
    </row>
    <row r="413" spans="1:12" ht="15">
      <c r="A413" s="2">
        <f>IF(ISBLANK('Run Chart Creator'!A416),"",'Run Chart Creator'!A416)</f>
      </c>
      <c r="B413" s="8">
        <f>IF(ISBLANK('Run Chart Creator'!B416),"",'Run Chart Creator'!B416)</f>
      </c>
      <c r="C413" s="7" t="e">
        <f>IF(Configuration!B$2,SUMIF(I:I,I413,B:B)/COUNTIF(I:I,I413),NA())</f>
        <v>#N/A</v>
      </c>
      <c r="D413" s="7" t="e">
        <f>C413+(L413*Configuration!$B$1)</f>
        <v>#N/A</v>
      </c>
      <c r="E413" s="7" t="e">
        <f>C413-(L413*Configuration!$B$1)</f>
        <v>#N/A</v>
      </c>
      <c r="G413" s="3">
        <f>IF(Configuration!B$3,MEDIAN(B:B),NA())</f>
        <v>0.10475000000000001</v>
      </c>
      <c r="I413" s="3">
        <f>IF(ISBLANK('Run Chart Creator'!B416),"",IF(ISBLANK('Run Chart Creator'!C416),Calculation!I412,Calculation!I412+1))</f>
      </c>
      <c r="J413" s="7" t="e">
        <f t="shared" si="21"/>
        <v>#VALUE!</v>
      </c>
      <c r="K413" s="7" t="e">
        <f t="shared" si="19"/>
        <v>#VALUE!</v>
      </c>
      <c r="L413" s="7" t="e">
        <f t="shared" si="20"/>
        <v>#VALUE!</v>
      </c>
    </row>
    <row r="414" spans="1:12" ht="15">
      <c r="A414" s="2">
        <f>IF(ISBLANK('Run Chart Creator'!A417),"",'Run Chart Creator'!A417)</f>
      </c>
      <c r="B414" s="8">
        <f>IF(ISBLANK('Run Chart Creator'!B417),"",'Run Chart Creator'!B417)</f>
      </c>
      <c r="C414" s="7" t="e">
        <f>IF(Configuration!B$2,SUMIF(I:I,I414,B:B)/COUNTIF(I:I,I414),NA())</f>
        <v>#N/A</v>
      </c>
      <c r="D414" s="7" t="e">
        <f>C414+(L414*Configuration!$B$1)</f>
        <v>#N/A</v>
      </c>
      <c r="E414" s="7" t="e">
        <f>C414-(L414*Configuration!$B$1)</f>
        <v>#N/A</v>
      </c>
      <c r="G414" s="3">
        <f>IF(Configuration!B$3,MEDIAN(B:B),NA())</f>
        <v>0.10475000000000001</v>
      </c>
      <c r="I414" s="3">
        <f>IF(ISBLANK('Run Chart Creator'!B417),"",IF(ISBLANK('Run Chart Creator'!C417),Calculation!I413,Calculation!I413+1))</f>
      </c>
      <c r="J414" s="7" t="e">
        <f t="shared" si="21"/>
        <v>#VALUE!</v>
      </c>
      <c r="K414" s="7" t="e">
        <f t="shared" si="19"/>
        <v>#VALUE!</v>
      </c>
      <c r="L414" s="7" t="e">
        <f t="shared" si="20"/>
        <v>#VALUE!</v>
      </c>
    </row>
    <row r="415" spans="1:12" ht="15">
      <c r="A415" s="2">
        <f>IF(ISBLANK('Run Chart Creator'!A418),"",'Run Chart Creator'!A418)</f>
      </c>
      <c r="B415" s="8">
        <f>IF(ISBLANK('Run Chart Creator'!B418),"",'Run Chart Creator'!B418)</f>
      </c>
      <c r="C415" s="7" t="e">
        <f>IF(Configuration!B$2,SUMIF(I:I,I415,B:B)/COUNTIF(I:I,I415),NA())</f>
        <v>#N/A</v>
      </c>
      <c r="D415" s="7" t="e">
        <f>C415+(L415*Configuration!$B$1)</f>
        <v>#N/A</v>
      </c>
      <c r="E415" s="7" t="e">
        <f>C415-(L415*Configuration!$B$1)</f>
        <v>#N/A</v>
      </c>
      <c r="G415" s="3">
        <f>IF(Configuration!B$3,MEDIAN(B:B),NA())</f>
        <v>0.10475000000000001</v>
      </c>
      <c r="I415" s="3">
        <f>IF(ISBLANK('Run Chart Creator'!B418),"",IF(ISBLANK('Run Chart Creator'!C418),Calculation!I414,Calculation!I414+1))</f>
      </c>
      <c r="J415" s="7" t="e">
        <f t="shared" si="21"/>
        <v>#VALUE!</v>
      </c>
      <c r="K415" s="7" t="e">
        <f t="shared" si="19"/>
        <v>#VALUE!</v>
      </c>
      <c r="L415" s="7" t="e">
        <f t="shared" si="20"/>
        <v>#VALUE!</v>
      </c>
    </row>
    <row r="416" spans="1:12" ht="15">
      <c r="A416" s="2">
        <f>IF(ISBLANK('Run Chart Creator'!A419),"",'Run Chart Creator'!A419)</f>
      </c>
      <c r="B416" s="8">
        <f>IF(ISBLANK('Run Chart Creator'!B419),"",'Run Chart Creator'!B419)</f>
      </c>
      <c r="C416" s="7" t="e">
        <f>IF(Configuration!B$2,SUMIF(I:I,I416,B:B)/COUNTIF(I:I,I416),NA())</f>
        <v>#N/A</v>
      </c>
      <c r="D416" s="7" t="e">
        <f>C416+(L416*Configuration!$B$1)</f>
        <v>#N/A</v>
      </c>
      <c r="E416" s="7" t="e">
        <f>C416-(L416*Configuration!$B$1)</f>
        <v>#N/A</v>
      </c>
      <c r="G416" s="3">
        <f>IF(Configuration!B$3,MEDIAN(B:B),NA())</f>
        <v>0.10475000000000001</v>
      </c>
      <c r="I416" s="3">
        <f>IF(ISBLANK('Run Chart Creator'!B419),"",IF(ISBLANK('Run Chart Creator'!C419),Calculation!I415,Calculation!I415+1))</f>
      </c>
      <c r="J416" s="7" t="e">
        <f t="shared" si="21"/>
        <v>#VALUE!</v>
      </c>
      <c r="K416" s="7" t="e">
        <f t="shared" si="19"/>
        <v>#VALUE!</v>
      </c>
      <c r="L416" s="7" t="e">
        <f t="shared" si="20"/>
        <v>#VALUE!</v>
      </c>
    </row>
    <row r="417" spans="1:12" ht="15">
      <c r="A417" s="2">
        <f>IF(ISBLANK('Run Chart Creator'!A420),"",'Run Chart Creator'!A420)</f>
      </c>
      <c r="B417" s="8">
        <f>IF(ISBLANK('Run Chart Creator'!B420),"",'Run Chart Creator'!B420)</f>
      </c>
      <c r="C417" s="7" t="e">
        <f>IF(Configuration!B$2,SUMIF(I:I,I417,B:B)/COUNTIF(I:I,I417),NA())</f>
        <v>#N/A</v>
      </c>
      <c r="D417" s="7" t="e">
        <f>C417+(L417*Configuration!$B$1)</f>
        <v>#N/A</v>
      </c>
      <c r="E417" s="7" t="e">
        <f>C417-(L417*Configuration!$B$1)</f>
        <v>#N/A</v>
      </c>
      <c r="G417" s="3">
        <f>IF(Configuration!B$3,MEDIAN(B:B),NA())</f>
        <v>0.10475000000000001</v>
      </c>
      <c r="I417" s="3">
        <f>IF(ISBLANK('Run Chart Creator'!B420),"",IF(ISBLANK('Run Chart Creator'!C420),Calculation!I416,Calculation!I416+1))</f>
      </c>
      <c r="J417" s="7" t="e">
        <f t="shared" si="21"/>
        <v>#VALUE!</v>
      </c>
      <c r="K417" s="7" t="e">
        <f t="shared" si="19"/>
        <v>#VALUE!</v>
      </c>
      <c r="L417" s="7" t="e">
        <f t="shared" si="20"/>
        <v>#VALUE!</v>
      </c>
    </row>
    <row r="418" spans="1:12" ht="15">
      <c r="A418" s="2">
        <f>IF(ISBLANK('Run Chart Creator'!A421),"",'Run Chart Creator'!A421)</f>
      </c>
      <c r="B418" s="8">
        <f>IF(ISBLANK('Run Chart Creator'!B421),"",'Run Chart Creator'!B421)</f>
      </c>
      <c r="C418" s="7" t="e">
        <f>IF(Configuration!B$2,SUMIF(I:I,I418,B:B)/COUNTIF(I:I,I418),NA())</f>
        <v>#N/A</v>
      </c>
      <c r="D418" s="7" t="e">
        <f>C418+(L418*Configuration!$B$1)</f>
        <v>#N/A</v>
      </c>
      <c r="E418" s="7" t="e">
        <f>C418-(L418*Configuration!$B$1)</f>
        <v>#N/A</v>
      </c>
      <c r="G418" s="3">
        <f>IF(Configuration!B$3,MEDIAN(B:B),NA())</f>
        <v>0.10475000000000001</v>
      </c>
      <c r="I418" s="3">
        <f>IF(ISBLANK('Run Chart Creator'!B421),"",IF(ISBLANK('Run Chart Creator'!C421),Calculation!I417,Calculation!I417+1))</f>
      </c>
      <c r="J418" s="7" t="e">
        <f t="shared" si="21"/>
        <v>#VALUE!</v>
      </c>
      <c r="K418" s="7" t="e">
        <f t="shared" si="19"/>
        <v>#VALUE!</v>
      </c>
      <c r="L418" s="7" t="e">
        <f t="shared" si="20"/>
        <v>#VALUE!</v>
      </c>
    </row>
    <row r="419" spans="1:12" ht="15">
      <c r="A419" s="2">
        <f>IF(ISBLANK('Run Chart Creator'!A422),"",'Run Chart Creator'!A422)</f>
      </c>
      <c r="B419" s="8">
        <f>IF(ISBLANK('Run Chart Creator'!B422),"",'Run Chart Creator'!B422)</f>
      </c>
      <c r="C419" s="7" t="e">
        <f>IF(Configuration!B$2,SUMIF(I:I,I419,B:B)/COUNTIF(I:I,I419),NA())</f>
        <v>#N/A</v>
      </c>
      <c r="D419" s="7" t="e">
        <f>C419+(L419*Configuration!$B$1)</f>
        <v>#N/A</v>
      </c>
      <c r="E419" s="7" t="e">
        <f>C419-(L419*Configuration!$B$1)</f>
        <v>#N/A</v>
      </c>
      <c r="G419" s="3">
        <f>IF(Configuration!B$3,MEDIAN(B:B),NA())</f>
        <v>0.10475000000000001</v>
      </c>
      <c r="I419" s="3">
        <f>IF(ISBLANK('Run Chart Creator'!B422),"",IF(ISBLANK('Run Chart Creator'!C422),Calculation!I418,Calculation!I418+1))</f>
      </c>
      <c r="J419" s="7" t="e">
        <f t="shared" si="21"/>
        <v>#VALUE!</v>
      </c>
      <c r="K419" s="7" t="e">
        <f t="shared" si="19"/>
        <v>#VALUE!</v>
      </c>
      <c r="L419" s="7" t="e">
        <f t="shared" si="20"/>
        <v>#VALUE!</v>
      </c>
    </row>
    <row r="420" spans="1:12" ht="15">
      <c r="A420" s="2">
        <f>IF(ISBLANK('Run Chart Creator'!A423),"",'Run Chart Creator'!A423)</f>
      </c>
      <c r="B420" s="8">
        <f>IF(ISBLANK('Run Chart Creator'!B423),"",'Run Chart Creator'!B423)</f>
      </c>
      <c r="C420" s="7" t="e">
        <f>IF(Configuration!B$2,SUMIF(I:I,I420,B:B)/COUNTIF(I:I,I420),NA())</f>
        <v>#N/A</v>
      </c>
      <c r="D420" s="7" t="e">
        <f>C420+(L420*Configuration!$B$1)</f>
        <v>#N/A</v>
      </c>
      <c r="E420" s="7" t="e">
        <f>C420-(L420*Configuration!$B$1)</f>
        <v>#N/A</v>
      </c>
      <c r="G420" s="3">
        <f>IF(Configuration!B$3,MEDIAN(B:B),NA())</f>
        <v>0.10475000000000001</v>
      </c>
      <c r="I420" s="3">
        <f>IF(ISBLANK('Run Chart Creator'!B423),"",IF(ISBLANK('Run Chart Creator'!C423),Calculation!I419,Calculation!I419+1))</f>
      </c>
      <c r="J420" s="7" t="e">
        <f t="shared" si="21"/>
        <v>#VALUE!</v>
      </c>
      <c r="K420" s="7" t="e">
        <f t="shared" si="19"/>
        <v>#VALUE!</v>
      </c>
      <c r="L420" s="7" t="e">
        <f t="shared" si="20"/>
        <v>#VALUE!</v>
      </c>
    </row>
    <row r="421" spans="1:12" ht="15">
      <c r="A421" s="2">
        <f>IF(ISBLANK('Run Chart Creator'!A424),"",'Run Chart Creator'!A424)</f>
      </c>
      <c r="B421" s="8">
        <f>IF(ISBLANK('Run Chart Creator'!B424),"",'Run Chart Creator'!B424)</f>
      </c>
      <c r="C421" s="7" t="e">
        <f>IF(Configuration!B$2,SUMIF(I:I,I421,B:B)/COUNTIF(I:I,I421),NA())</f>
        <v>#N/A</v>
      </c>
      <c r="D421" s="7" t="e">
        <f>C421+(L421*Configuration!$B$1)</f>
        <v>#N/A</v>
      </c>
      <c r="E421" s="7" t="e">
        <f>C421-(L421*Configuration!$B$1)</f>
        <v>#N/A</v>
      </c>
      <c r="G421" s="3">
        <f>IF(Configuration!B$3,MEDIAN(B:B),NA())</f>
        <v>0.10475000000000001</v>
      </c>
      <c r="I421" s="3">
        <f>IF(ISBLANK('Run Chart Creator'!B424),"",IF(ISBLANK('Run Chart Creator'!C424),Calculation!I420,Calculation!I420+1))</f>
      </c>
      <c r="J421" s="7" t="e">
        <f t="shared" si="21"/>
        <v>#VALUE!</v>
      </c>
      <c r="K421" s="7" t="e">
        <f t="shared" si="19"/>
        <v>#VALUE!</v>
      </c>
      <c r="L421" s="7" t="e">
        <f t="shared" si="20"/>
        <v>#VALUE!</v>
      </c>
    </row>
    <row r="422" spans="1:12" ht="15">
      <c r="A422" s="2">
        <f>IF(ISBLANK('Run Chart Creator'!A425),"",'Run Chart Creator'!A425)</f>
      </c>
      <c r="B422" s="8">
        <f>IF(ISBLANK('Run Chart Creator'!B425),"",'Run Chart Creator'!B425)</f>
      </c>
      <c r="C422" s="7" t="e">
        <f>IF(Configuration!B$2,SUMIF(I:I,I422,B:B)/COUNTIF(I:I,I422),NA())</f>
        <v>#N/A</v>
      </c>
      <c r="D422" s="7" t="e">
        <f>C422+(L422*Configuration!$B$1)</f>
        <v>#N/A</v>
      </c>
      <c r="E422" s="7" t="e">
        <f>C422-(L422*Configuration!$B$1)</f>
        <v>#N/A</v>
      </c>
      <c r="G422" s="3">
        <f>IF(Configuration!B$3,MEDIAN(B:B),NA())</f>
        <v>0.10475000000000001</v>
      </c>
      <c r="I422" s="3">
        <f>IF(ISBLANK('Run Chart Creator'!B425),"",IF(ISBLANK('Run Chart Creator'!C425),Calculation!I421,Calculation!I421+1))</f>
      </c>
      <c r="J422" s="7" t="e">
        <f t="shared" si="21"/>
        <v>#VALUE!</v>
      </c>
      <c r="K422" s="7" t="e">
        <f t="shared" si="19"/>
        <v>#VALUE!</v>
      </c>
      <c r="L422" s="7" t="e">
        <f t="shared" si="20"/>
        <v>#VALUE!</v>
      </c>
    </row>
    <row r="423" spans="1:12" ht="15">
      <c r="A423" s="2">
        <f>IF(ISBLANK('Run Chart Creator'!A426),"",'Run Chart Creator'!A426)</f>
      </c>
      <c r="B423" s="8">
        <f>IF(ISBLANK('Run Chart Creator'!B426),"",'Run Chart Creator'!B426)</f>
      </c>
      <c r="C423" s="7" t="e">
        <f>IF(Configuration!B$2,SUMIF(I:I,I423,B:B)/COUNTIF(I:I,I423),NA())</f>
        <v>#N/A</v>
      </c>
      <c r="D423" s="7" t="e">
        <f>C423+(L423*Configuration!$B$1)</f>
        <v>#N/A</v>
      </c>
      <c r="E423" s="7" t="e">
        <f>C423-(L423*Configuration!$B$1)</f>
        <v>#N/A</v>
      </c>
      <c r="G423" s="3">
        <f>IF(Configuration!B$3,MEDIAN(B:B),NA())</f>
        <v>0.10475000000000001</v>
      </c>
      <c r="I423" s="3">
        <f>IF(ISBLANK('Run Chart Creator'!B426),"",IF(ISBLANK('Run Chart Creator'!C426),Calculation!I422,Calculation!I422+1))</f>
      </c>
      <c r="J423" s="7" t="e">
        <f t="shared" si="21"/>
        <v>#VALUE!</v>
      </c>
      <c r="K423" s="7" t="e">
        <f t="shared" si="19"/>
        <v>#VALUE!</v>
      </c>
      <c r="L423" s="7" t="e">
        <f t="shared" si="20"/>
        <v>#VALUE!</v>
      </c>
    </row>
    <row r="424" spans="1:12" ht="15">
      <c r="A424" s="2">
        <f>IF(ISBLANK('Run Chart Creator'!A427),"",'Run Chart Creator'!A427)</f>
      </c>
      <c r="B424" s="8">
        <f>IF(ISBLANK('Run Chart Creator'!B427),"",'Run Chart Creator'!B427)</f>
      </c>
      <c r="C424" s="7" t="e">
        <f>IF(Configuration!B$2,SUMIF(I:I,I424,B:B)/COUNTIF(I:I,I424),NA())</f>
        <v>#N/A</v>
      </c>
      <c r="D424" s="7" t="e">
        <f>C424+(L424*Configuration!$B$1)</f>
        <v>#N/A</v>
      </c>
      <c r="E424" s="7" t="e">
        <f>C424-(L424*Configuration!$B$1)</f>
        <v>#N/A</v>
      </c>
      <c r="G424" s="3">
        <f>IF(Configuration!B$3,MEDIAN(B:B),NA())</f>
        <v>0.10475000000000001</v>
      </c>
      <c r="I424" s="3">
        <f>IF(ISBLANK('Run Chart Creator'!B427),"",IF(ISBLANK('Run Chart Creator'!C427),Calculation!I423,Calculation!I423+1))</f>
      </c>
      <c r="J424" s="7" t="e">
        <f t="shared" si="21"/>
        <v>#VALUE!</v>
      </c>
      <c r="K424" s="7" t="e">
        <f t="shared" si="19"/>
        <v>#VALUE!</v>
      </c>
      <c r="L424" s="7" t="e">
        <f t="shared" si="20"/>
        <v>#VALUE!</v>
      </c>
    </row>
    <row r="425" spans="1:12" ht="15">
      <c r="A425" s="2">
        <f>IF(ISBLANK('Run Chart Creator'!A428),"",'Run Chart Creator'!A428)</f>
      </c>
      <c r="B425" s="8">
        <f>IF(ISBLANK('Run Chart Creator'!B428),"",'Run Chart Creator'!B428)</f>
      </c>
      <c r="C425" s="7" t="e">
        <f>IF(Configuration!B$2,SUMIF(I:I,I425,B:B)/COUNTIF(I:I,I425),NA())</f>
        <v>#N/A</v>
      </c>
      <c r="D425" s="7" t="e">
        <f>C425+(L425*Configuration!$B$1)</f>
        <v>#N/A</v>
      </c>
      <c r="E425" s="7" t="e">
        <f>C425-(L425*Configuration!$B$1)</f>
        <v>#N/A</v>
      </c>
      <c r="G425" s="3">
        <f>IF(Configuration!B$3,MEDIAN(B:B),NA())</f>
        <v>0.10475000000000001</v>
      </c>
      <c r="I425" s="3">
        <f>IF(ISBLANK('Run Chart Creator'!B428),"",IF(ISBLANK('Run Chart Creator'!C428),Calculation!I424,Calculation!I424+1))</f>
      </c>
      <c r="J425" s="7" t="e">
        <f t="shared" si="21"/>
        <v>#VALUE!</v>
      </c>
      <c r="K425" s="7" t="e">
        <f t="shared" si="19"/>
        <v>#VALUE!</v>
      </c>
      <c r="L425" s="7" t="e">
        <f t="shared" si="20"/>
        <v>#VALUE!</v>
      </c>
    </row>
    <row r="426" spans="1:12" ht="15">
      <c r="A426" s="2">
        <f>IF(ISBLANK('Run Chart Creator'!A429),"",'Run Chart Creator'!A429)</f>
      </c>
      <c r="B426" s="8">
        <f>IF(ISBLANK('Run Chart Creator'!B429),"",'Run Chart Creator'!B429)</f>
      </c>
      <c r="C426" s="7" t="e">
        <f>IF(Configuration!B$2,SUMIF(I:I,I426,B:B)/COUNTIF(I:I,I426),NA())</f>
        <v>#N/A</v>
      </c>
      <c r="D426" s="7" t="e">
        <f>C426+(L426*Configuration!$B$1)</f>
        <v>#N/A</v>
      </c>
      <c r="E426" s="7" t="e">
        <f>C426-(L426*Configuration!$B$1)</f>
        <v>#N/A</v>
      </c>
      <c r="G426" s="3">
        <f>IF(Configuration!B$3,MEDIAN(B:B),NA())</f>
        <v>0.10475000000000001</v>
      </c>
      <c r="I426" s="3">
        <f>IF(ISBLANK('Run Chart Creator'!B429),"",IF(ISBLANK('Run Chart Creator'!C429),Calculation!I425,Calculation!I425+1))</f>
      </c>
      <c r="J426" s="7" t="e">
        <f t="shared" si="21"/>
        <v>#VALUE!</v>
      </c>
      <c r="K426" s="7" t="e">
        <f t="shared" si="19"/>
        <v>#VALUE!</v>
      </c>
      <c r="L426" s="7" t="e">
        <f t="shared" si="20"/>
        <v>#VALUE!</v>
      </c>
    </row>
    <row r="427" spans="1:12" ht="15">
      <c r="A427" s="2">
        <f>IF(ISBLANK('Run Chart Creator'!A430),"",'Run Chart Creator'!A430)</f>
      </c>
      <c r="B427" s="8">
        <f>IF(ISBLANK('Run Chart Creator'!B430),"",'Run Chart Creator'!B430)</f>
      </c>
      <c r="C427" s="7" t="e">
        <f>IF(Configuration!B$2,SUMIF(I:I,I427,B:B)/COUNTIF(I:I,I427),NA())</f>
        <v>#N/A</v>
      </c>
      <c r="D427" s="7" t="e">
        <f>C427+(L427*Configuration!$B$1)</f>
        <v>#N/A</v>
      </c>
      <c r="E427" s="7" t="e">
        <f>C427-(L427*Configuration!$B$1)</f>
        <v>#N/A</v>
      </c>
      <c r="G427" s="3">
        <f>IF(Configuration!B$3,MEDIAN(B:B),NA())</f>
        <v>0.10475000000000001</v>
      </c>
      <c r="I427" s="3">
        <f>IF(ISBLANK('Run Chart Creator'!B430),"",IF(ISBLANK('Run Chart Creator'!C430),Calculation!I426,Calculation!I426+1))</f>
      </c>
      <c r="J427" s="7" t="e">
        <f t="shared" si="21"/>
        <v>#VALUE!</v>
      </c>
      <c r="K427" s="7" t="e">
        <f t="shared" si="19"/>
        <v>#VALUE!</v>
      </c>
      <c r="L427" s="7" t="e">
        <f t="shared" si="20"/>
        <v>#VALUE!</v>
      </c>
    </row>
    <row r="428" spans="1:12" ht="15">
      <c r="A428" s="2">
        <f>IF(ISBLANK('Run Chart Creator'!A431),"",'Run Chart Creator'!A431)</f>
      </c>
      <c r="B428" s="8">
        <f>IF(ISBLANK('Run Chart Creator'!B431),"",'Run Chart Creator'!B431)</f>
      </c>
      <c r="C428" s="7" t="e">
        <f>IF(Configuration!B$2,SUMIF(I:I,I428,B:B)/COUNTIF(I:I,I428),NA())</f>
        <v>#N/A</v>
      </c>
      <c r="D428" s="7" t="e">
        <f>C428+(L428*Configuration!$B$1)</f>
        <v>#N/A</v>
      </c>
      <c r="E428" s="7" t="e">
        <f>C428-(L428*Configuration!$B$1)</f>
        <v>#N/A</v>
      </c>
      <c r="G428" s="3">
        <f>IF(Configuration!B$3,MEDIAN(B:B),NA())</f>
        <v>0.10475000000000001</v>
      </c>
      <c r="I428" s="3">
        <f>IF(ISBLANK('Run Chart Creator'!B431),"",IF(ISBLANK('Run Chart Creator'!C431),Calculation!I427,Calculation!I427+1))</f>
      </c>
      <c r="J428" s="7" t="e">
        <f t="shared" si="21"/>
        <v>#VALUE!</v>
      </c>
      <c r="K428" s="7" t="e">
        <f t="shared" si="19"/>
        <v>#VALUE!</v>
      </c>
      <c r="L428" s="7" t="e">
        <f t="shared" si="20"/>
        <v>#VALUE!</v>
      </c>
    </row>
    <row r="429" spans="1:12" ht="15">
      <c r="A429" s="2">
        <f>IF(ISBLANK('Run Chart Creator'!A432),"",'Run Chart Creator'!A432)</f>
      </c>
      <c r="B429" s="8">
        <f>IF(ISBLANK('Run Chart Creator'!B432),"",'Run Chart Creator'!B432)</f>
      </c>
      <c r="C429" s="7" t="e">
        <f>IF(Configuration!B$2,SUMIF(I:I,I429,B:B)/COUNTIF(I:I,I429),NA())</f>
        <v>#N/A</v>
      </c>
      <c r="D429" s="7" t="e">
        <f>C429+(L429*Configuration!$B$1)</f>
        <v>#N/A</v>
      </c>
      <c r="E429" s="7" t="e">
        <f>C429-(L429*Configuration!$B$1)</f>
        <v>#N/A</v>
      </c>
      <c r="G429" s="3">
        <f>IF(Configuration!B$3,MEDIAN(B:B),NA())</f>
        <v>0.10475000000000001</v>
      </c>
      <c r="I429" s="3">
        <f>IF(ISBLANK('Run Chart Creator'!B432),"",IF(ISBLANK('Run Chart Creator'!C432),Calculation!I428,Calculation!I428+1))</f>
      </c>
      <c r="J429" s="7" t="e">
        <f t="shared" si="21"/>
        <v>#VALUE!</v>
      </c>
      <c r="K429" s="7" t="e">
        <f t="shared" si="19"/>
        <v>#VALUE!</v>
      </c>
      <c r="L429" s="7" t="e">
        <f t="shared" si="20"/>
        <v>#VALUE!</v>
      </c>
    </row>
    <row r="430" spans="1:12" ht="15">
      <c r="A430" s="2">
        <f>IF(ISBLANK('Run Chart Creator'!A433),"",'Run Chart Creator'!A433)</f>
      </c>
      <c r="B430" s="8">
        <f>IF(ISBLANK('Run Chart Creator'!B433),"",'Run Chart Creator'!B433)</f>
      </c>
      <c r="C430" s="7" t="e">
        <f>IF(Configuration!B$2,SUMIF(I:I,I430,B:B)/COUNTIF(I:I,I430),NA())</f>
        <v>#N/A</v>
      </c>
      <c r="D430" s="7" t="e">
        <f>C430+(L430*Configuration!$B$1)</f>
        <v>#N/A</v>
      </c>
      <c r="E430" s="7" t="e">
        <f>C430-(L430*Configuration!$B$1)</f>
        <v>#N/A</v>
      </c>
      <c r="G430" s="3">
        <f>IF(Configuration!B$3,MEDIAN(B:B),NA())</f>
        <v>0.10475000000000001</v>
      </c>
      <c r="I430" s="3">
        <f>IF(ISBLANK('Run Chart Creator'!B433),"",IF(ISBLANK('Run Chart Creator'!C433),Calculation!I429,Calculation!I429+1))</f>
      </c>
      <c r="J430" s="7" t="e">
        <f t="shared" si="21"/>
        <v>#VALUE!</v>
      </c>
      <c r="K430" s="7" t="e">
        <f t="shared" si="19"/>
        <v>#VALUE!</v>
      </c>
      <c r="L430" s="7" t="e">
        <f t="shared" si="20"/>
        <v>#VALUE!</v>
      </c>
    </row>
    <row r="431" spans="1:12" ht="15">
      <c r="A431" s="2">
        <f>IF(ISBLANK('Run Chart Creator'!A434),"",'Run Chart Creator'!A434)</f>
      </c>
      <c r="B431" s="8">
        <f>IF(ISBLANK('Run Chart Creator'!B434),"",'Run Chart Creator'!B434)</f>
      </c>
      <c r="C431" s="7" t="e">
        <f>IF(Configuration!B$2,SUMIF(I:I,I431,B:B)/COUNTIF(I:I,I431),NA())</f>
        <v>#N/A</v>
      </c>
      <c r="D431" s="7" t="e">
        <f>C431+(L431*Configuration!$B$1)</f>
        <v>#N/A</v>
      </c>
      <c r="E431" s="7" t="e">
        <f>C431-(L431*Configuration!$B$1)</f>
        <v>#N/A</v>
      </c>
      <c r="G431" s="3">
        <f>IF(Configuration!B$3,MEDIAN(B:B),NA())</f>
        <v>0.10475000000000001</v>
      </c>
      <c r="I431" s="3">
        <f>IF(ISBLANK('Run Chart Creator'!B434),"",IF(ISBLANK('Run Chart Creator'!C434),Calculation!I430,Calculation!I430+1))</f>
      </c>
      <c r="J431" s="7" t="e">
        <f t="shared" si="21"/>
        <v>#VALUE!</v>
      </c>
      <c r="K431" s="7" t="e">
        <f t="shared" si="19"/>
        <v>#VALUE!</v>
      </c>
      <c r="L431" s="7" t="e">
        <f t="shared" si="20"/>
        <v>#VALUE!</v>
      </c>
    </row>
    <row r="432" spans="1:12" ht="15">
      <c r="A432" s="2">
        <f>IF(ISBLANK('Run Chart Creator'!A435),"",'Run Chart Creator'!A435)</f>
      </c>
      <c r="B432" s="8">
        <f>IF(ISBLANK('Run Chart Creator'!B435),"",'Run Chart Creator'!B435)</f>
      </c>
      <c r="C432" s="7" t="e">
        <f>IF(Configuration!B$2,SUMIF(I:I,I432,B:B)/COUNTIF(I:I,I432),NA())</f>
        <v>#N/A</v>
      </c>
      <c r="D432" s="7" t="e">
        <f>C432+(L432*Configuration!$B$1)</f>
        <v>#N/A</v>
      </c>
      <c r="E432" s="7" t="e">
        <f>C432-(L432*Configuration!$B$1)</f>
        <v>#N/A</v>
      </c>
      <c r="G432" s="3">
        <f>IF(Configuration!B$3,MEDIAN(B:B),NA())</f>
        <v>0.10475000000000001</v>
      </c>
      <c r="I432" s="3">
        <f>IF(ISBLANK('Run Chart Creator'!B435),"",IF(ISBLANK('Run Chart Creator'!C435),Calculation!I431,Calculation!I431+1))</f>
      </c>
      <c r="J432" s="7" t="e">
        <f t="shared" si="21"/>
        <v>#VALUE!</v>
      </c>
      <c r="K432" s="7" t="e">
        <f t="shared" si="19"/>
        <v>#VALUE!</v>
      </c>
      <c r="L432" s="7" t="e">
        <f t="shared" si="20"/>
        <v>#VALUE!</v>
      </c>
    </row>
    <row r="433" spans="1:12" ht="15">
      <c r="A433" s="2">
        <f>IF(ISBLANK('Run Chart Creator'!A436),"",'Run Chart Creator'!A436)</f>
      </c>
      <c r="B433" s="8">
        <f>IF(ISBLANK('Run Chart Creator'!B436),"",'Run Chart Creator'!B436)</f>
      </c>
      <c r="C433" s="7" t="e">
        <f>IF(Configuration!B$2,SUMIF(I:I,I433,B:B)/COUNTIF(I:I,I433),NA())</f>
        <v>#N/A</v>
      </c>
      <c r="D433" s="7" t="e">
        <f>C433+(L433*Configuration!$B$1)</f>
        <v>#N/A</v>
      </c>
      <c r="E433" s="7" t="e">
        <f>C433-(L433*Configuration!$B$1)</f>
        <v>#N/A</v>
      </c>
      <c r="G433" s="3">
        <f>IF(Configuration!B$3,MEDIAN(B:B),NA())</f>
        <v>0.10475000000000001</v>
      </c>
      <c r="I433" s="3">
        <f>IF(ISBLANK('Run Chart Creator'!B436),"",IF(ISBLANK('Run Chart Creator'!C436),Calculation!I432,Calculation!I432+1))</f>
      </c>
      <c r="J433" s="7" t="e">
        <f t="shared" si="21"/>
        <v>#VALUE!</v>
      </c>
      <c r="K433" s="7" t="e">
        <f t="shared" si="19"/>
        <v>#VALUE!</v>
      </c>
      <c r="L433" s="7" t="e">
        <f t="shared" si="20"/>
        <v>#VALUE!</v>
      </c>
    </row>
    <row r="434" spans="1:12" ht="15">
      <c r="A434" s="2">
        <f>IF(ISBLANK('Run Chart Creator'!A437),"",'Run Chart Creator'!A437)</f>
      </c>
      <c r="B434" s="8">
        <f>IF(ISBLANK('Run Chart Creator'!B437),"",'Run Chart Creator'!B437)</f>
      </c>
      <c r="C434" s="7" t="e">
        <f>IF(Configuration!B$2,SUMIF(I:I,I434,B:B)/COUNTIF(I:I,I434),NA())</f>
        <v>#N/A</v>
      </c>
      <c r="D434" s="7" t="e">
        <f>C434+(L434*Configuration!$B$1)</f>
        <v>#N/A</v>
      </c>
      <c r="E434" s="7" t="e">
        <f>C434-(L434*Configuration!$B$1)</f>
        <v>#N/A</v>
      </c>
      <c r="G434" s="3">
        <f>IF(Configuration!B$3,MEDIAN(B:B),NA())</f>
        <v>0.10475000000000001</v>
      </c>
      <c r="I434" s="3">
        <f>IF(ISBLANK('Run Chart Creator'!B437),"",IF(ISBLANK('Run Chart Creator'!C437),Calculation!I433,Calculation!I433+1))</f>
      </c>
      <c r="J434" s="7" t="e">
        <f t="shared" si="21"/>
        <v>#VALUE!</v>
      </c>
      <c r="K434" s="7" t="e">
        <f t="shared" si="19"/>
        <v>#VALUE!</v>
      </c>
      <c r="L434" s="7" t="e">
        <f t="shared" si="20"/>
        <v>#VALUE!</v>
      </c>
    </row>
    <row r="435" spans="1:12" ht="15">
      <c r="A435" s="2">
        <f>IF(ISBLANK('Run Chart Creator'!A438),"",'Run Chart Creator'!A438)</f>
      </c>
      <c r="B435" s="8">
        <f>IF(ISBLANK('Run Chart Creator'!B438),"",'Run Chart Creator'!B438)</f>
      </c>
      <c r="C435" s="7" t="e">
        <f>IF(Configuration!B$2,SUMIF(I:I,I435,B:B)/COUNTIF(I:I,I435),NA())</f>
        <v>#N/A</v>
      </c>
      <c r="D435" s="7" t="e">
        <f>C435+(L435*Configuration!$B$1)</f>
        <v>#N/A</v>
      </c>
      <c r="E435" s="7" t="e">
        <f>C435-(L435*Configuration!$B$1)</f>
        <v>#N/A</v>
      </c>
      <c r="G435" s="3">
        <f>IF(Configuration!B$3,MEDIAN(B:B),NA())</f>
        <v>0.10475000000000001</v>
      </c>
      <c r="I435" s="3">
        <f>IF(ISBLANK('Run Chart Creator'!B438),"",IF(ISBLANK('Run Chart Creator'!C438),Calculation!I434,Calculation!I434+1))</f>
      </c>
      <c r="J435" s="7" t="e">
        <f t="shared" si="21"/>
        <v>#VALUE!</v>
      </c>
      <c r="K435" s="7" t="e">
        <f t="shared" si="19"/>
        <v>#VALUE!</v>
      </c>
      <c r="L435" s="7" t="e">
        <f t="shared" si="20"/>
        <v>#VALUE!</v>
      </c>
    </row>
    <row r="436" spans="1:12" ht="15">
      <c r="A436" s="2">
        <f>IF(ISBLANK('Run Chart Creator'!A439),"",'Run Chart Creator'!A439)</f>
      </c>
      <c r="B436" s="8">
        <f>IF(ISBLANK('Run Chart Creator'!B439),"",'Run Chart Creator'!B439)</f>
      </c>
      <c r="C436" s="7" t="e">
        <f>IF(Configuration!B$2,SUMIF(I:I,I436,B:B)/COUNTIF(I:I,I436),NA())</f>
        <v>#N/A</v>
      </c>
      <c r="D436" s="7" t="e">
        <f>C436+(L436*Configuration!$B$1)</f>
        <v>#N/A</v>
      </c>
      <c r="E436" s="7" t="e">
        <f>C436-(L436*Configuration!$B$1)</f>
        <v>#N/A</v>
      </c>
      <c r="G436" s="3">
        <f>IF(Configuration!B$3,MEDIAN(B:B),NA())</f>
        <v>0.10475000000000001</v>
      </c>
      <c r="I436" s="3">
        <f>IF(ISBLANK('Run Chart Creator'!B439),"",IF(ISBLANK('Run Chart Creator'!C439),Calculation!I435,Calculation!I435+1))</f>
      </c>
      <c r="J436" s="7" t="e">
        <f t="shared" si="21"/>
        <v>#VALUE!</v>
      </c>
      <c r="K436" s="7" t="e">
        <f t="shared" si="19"/>
        <v>#VALUE!</v>
      </c>
      <c r="L436" s="7" t="e">
        <f t="shared" si="20"/>
        <v>#VALUE!</v>
      </c>
    </row>
    <row r="437" spans="1:12" ht="15">
      <c r="A437" s="2">
        <f>IF(ISBLANK('Run Chart Creator'!A440),"",'Run Chart Creator'!A440)</f>
      </c>
      <c r="B437" s="8">
        <f>IF(ISBLANK('Run Chart Creator'!B440),"",'Run Chart Creator'!B440)</f>
      </c>
      <c r="C437" s="7" t="e">
        <f>IF(Configuration!B$2,SUMIF(I:I,I437,B:B)/COUNTIF(I:I,I437),NA())</f>
        <v>#N/A</v>
      </c>
      <c r="D437" s="7" t="e">
        <f>C437+(L437*Configuration!$B$1)</f>
        <v>#N/A</v>
      </c>
      <c r="E437" s="7" t="e">
        <f>C437-(L437*Configuration!$B$1)</f>
        <v>#N/A</v>
      </c>
      <c r="G437" s="3">
        <f>IF(Configuration!B$3,MEDIAN(B:B),NA())</f>
        <v>0.10475000000000001</v>
      </c>
      <c r="I437" s="3">
        <f>IF(ISBLANK('Run Chart Creator'!B440),"",IF(ISBLANK('Run Chart Creator'!C440),Calculation!I436,Calculation!I436+1))</f>
      </c>
      <c r="J437" s="7" t="e">
        <f t="shared" si="21"/>
        <v>#VALUE!</v>
      </c>
      <c r="K437" s="7" t="e">
        <f t="shared" si="19"/>
        <v>#VALUE!</v>
      </c>
      <c r="L437" s="7" t="e">
        <f t="shared" si="20"/>
        <v>#VALUE!</v>
      </c>
    </row>
    <row r="438" spans="1:12" ht="15">
      <c r="A438" s="2">
        <f>IF(ISBLANK('Run Chart Creator'!A441),"",'Run Chart Creator'!A441)</f>
      </c>
      <c r="B438" s="8">
        <f>IF(ISBLANK('Run Chart Creator'!B441),"",'Run Chart Creator'!B441)</f>
      </c>
      <c r="C438" s="7" t="e">
        <f>IF(Configuration!B$2,SUMIF(I:I,I438,B:B)/COUNTIF(I:I,I438),NA())</f>
        <v>#N/A</v>
      </c>
      <c r="D438" s="7" t="e">
        <f>C438+(L438*Configuration!$B$1)</f>
        <v>#N/A</v>
      </c>
      <c r="E438" s="7" t="e">
        <f>C438-(L438*Configuration!$B$1)</f>
        <v>#N/A</v>
      </c>
      <c r="G438" s="3">
        <f>IF(Configuration!B$3,MEDIAN(B:B),NA())</f>
        <v>0.10475000000000001</v>
      </c>
      <c r="I438" s="3">
        <f>IF(ISBLANK('Run Chart Creator'!B441),"",IF(ISBLANK('Run Chart Creator'!C441),Calculation!I437,Calculation!I437+1))</f>
      </c>
      <c r="J438" s="7" t="e">
        <f t="shared" si="21"/>
        <v>#VALUE!</v>
      </c>
      <c r="K438" s="7" t="e">
        <f t="shared" si="19"/>
        <v>#VALUE!</v>
      </c>
      <c r="L438" s="7" t="e">
        <f t="shared" si="20"/>
        <v>#VALUE!</v>
      </c>
    </row>
    <row r="439" spans="1:12" ht="15">
      <c r="A439" s="2">
        <f>IF(ISBLANK('Run Chart Creator'!A442),"",'Run Chart Creator'!A442)</f>
      </c>
      <c r="B439" s="8">
        <f>IF(ISBLANK('Run Chart Creator'!B442),"",'Run Chart Creator'!B442)</f>
      </c>
      <c r="C439" s="7" t="e">
        <f>IF(Configuration!B$2,SUMIF(I:I,I439,B:B)/COUNTIF(I:I,I439),NA())</f>
        <v>#N/A</v>
      </c>
      <c r="D439" s="7" t="e">
        <f>C439+(L439*Configuration!$B$1)</f>
        <v>#N/A</v>
      </c>
      <c r="E439" s="7" t="e">
        <f>C439-(L439*Configuration!$B$1)</f>
        <v>#N/A</v>
      </c>
      <c r="G439" s="3">
        <f>IF(Configuration!B$3,MEDIAN(B:B),NA())</f>
        <v>0.10475000000000001</v>
      </c>
      <c r="I439" s="3">
        <f>IF(ISBLANK('Run Chart Creator'!B442),"",IF(ISBLANK('Run Chart Creator'!C442),Calculation!I438,Calculation!I438+1))</f>
      </c>
      <c r="J439" s="7" t="e">
        <f t="shared" si="21"/>
        <v>#VALUE!</v>
      </c>
      <c r="K439" s="7" t="e">
        <f t="shared" si="19"/>
        <v>#VALUE!</v>
      </c>
      <c r="L439" s="7" t="e">
        <f t="shared" si="20"/>
        <v>#VALUE!</v>
      </c>
    </row>
    <row r="440" spans="1:12" ht="15">
      <c r="A440" s="2">
        <f>IF(ISBLANK('Run Chart Creator'!A443),"",'Run Chart Creator'!A443)</f>
      </c>
      <c r="B440" s="8">
        <f>IF(ISBLANK('Run Chart Creator'!B443),"",'Run Chart Creator'!B443)</f>
      </c>
      <c r="C440" s="7" t="e">
        <f>IF(Configuration!B$2,SUMIF(I:I,I440,B:B)/COUNTIF(I:I,I440),NA())</f>
        <v>#N/A</v>
      </c>
      <c r="D440" s="7" t="e">
        <f>C440+(L440*Configuration!$B$1)</f>
        <v>#N/A</v>
      </c>
      <c r="E440" s="7" t="e">
        <f>C440-(L440*Configuration!$B$1)</f>
        <v>#N/A</v>
      </c>
      <c r="G440" s="3">
        <f>IF(Configuration!B$3,MEDIAN(B:B),NA())</f>
        <v>0.10475000000000001</v>
      </c>
      <c r="I440" s="3">
        <f>IF(ISBLANK('Run Chart Creator'!B443),"",IF(ISBLANK('Run Chart Creator'!C443),Calculation!I439,Calculation!I439+1))</f>
      </c>
      <c r="J440" s="7" t="e">
        <f t="shared" si="21"/>
        <v>#VALUE!</v>
      </c>
      <c r="K440" s="7" t="e">
        <f t="shared" si="19"/>
        <v>#VALUE!</v>
      </c>
      <c r="L440" s="7" t="e">
        <f t="shared" si="20"/>
        <v>#VALUE!</v>
      </c>
    </row>
    <row r="441" spans="1:12" ht="15">
      <c r="A441" s="2">
        <f>IF(ISBLANK('Run Chart Creator'!A444),"",'Run Chart Creator'!A444)</f>
      </c>
      <c r="B441" s="8">
        <f>IF(ISBLANK('Run Chart Creator'!B444),"",'Run Chart Creator'!B444)</f>
      </c>
      <c r="C441" s="7" t="e">
        <f>IF(Configuration!B$2,SUMIF(I:I,I441,B:B)/COUNTIF(I:I,I441),NA())</f>
        <v>#N/A</v>
      </c>
      <c r="D441" s="7" t="e">
        <f>C441+(L441*Configuration!$B$1)</f>
        <v>#N/A</v>
      </c>
      <c r="E441" s="7" t="e">
        <f>C441-(L441*Configuration!$B$1)</f>
        <v>#N/A</v>
      </c>
      <c r="G441" s="3">
        <f>IF(Configuration!B$3,MEDIAN(B:B),NA())</f>
        <v>0.10475000000000001</v>
      </c>
      <c r="I441" s="3">
        <f>IF(ISBLANK('Run Chart Creator'!B444),"",IF(ISBLANK('Run Chart Creator'!C444),Calculation!I440,Calculation!I440+1))</f>
      </c>
      <c r="J441" s="7" t="e">
        <f t="shared" si="21"/>
        <v>#VALUE!</v>
      </c>
      <c r="K441" s="7" t="e">
        <f t="shared" si="19"/>
        <v>#VALUE!</v>
      </c>
      <c r="L441" s="7" t="e">
        <f t="shared" si="20"/>
        <v>#VALUE!</v>
      </c>
    </row>
    <row r="442" spans="1:12" ht="15">
      <c r="A442" s="2">
        <f>IF(ISBLANK('Run Chart Creator'!A445),"",'Run Chart Creator'!A445)</f>
      </c>
      <c r="B442" s="8">
        <f>IF(ISBLANK('Run Chart Creator'!B445),"",'Run Chart Creator'!B445)</f>
      </c>
      <c r="C442" s="7" t="e">
        <f>IF(Configuration!B$2,SUMIF(I:I,I442,B:B)/COUNTIF(I:I,I442),NA())</f>
        <v>#N/A</v>
      </c>
      <c r="D442" s="7" t="e">
        <f>C442+(L442*Configuration!$B$1)</f>
        <v>#N/A</v>
      </c>
      <c r="E442" s="7" t="e">
        <f>C442-(L442*Configuration!$B$1)</f>
        <v>#N/A</v>
      </c>
      <c r="G442" s="3">
        <f>IF(Configuration!B$3,MEDIAN(B:B),NA())</f>
        <v>0.10475000000000001</v>
      </c>
      <c r="I442" s="3">
        <f>IF(ISBLANK('Run Chart Creator'!B445),"",IF(ISBLANK('Run Chart Creator'!C445),Calculation!I441,Calculation!I441+1))</f>
      </c>
      <c r="J442" s="7" t="e">
        <f t="shared" si="21"/>
        <v>#VALUE!</v>
      </c>
      <c r="K442" s="7" t="e">
        <f t="shared" si="19"/>
        <v>#VALUE!</v>
      </c>
      <c r="L442" s="7" t="e">
        <f t="shared" si="20"/>
        <v>#VALUE!</v>
      </c>
    </row>
    <row r="443" spans="1:12" ht="15">
      <c r="A443" s="2">
        <f>IF(ISBLANK('Run Chart Creator'!A446),"",'Run Chart Creator'!A446)</f>
      </c>
      <c r="B443" s="8">
        <f>IF(ISBLANK('Run Chart Creator'!B446),"",'Run Chart Creator'!B446)</f>
      </c>
      <c r="C443" s="7" t="e">
        <f>IF(Configuration!B$2,SUMIF(I:I,I443,B:B)/COUNTIF(I:I,I443),NA())</f>
        <v>#N/A</v>
      </c>
      <c r="D443" s="7" t="e">
        <f>C443+(L443*Configuration!$B$1)</f>
        <v>#N/A</v>
      </c>
      <c r="E443" s="7" t="e">
        <f>C443-(L443*Configuration!$B$1)</f>
        <v>#N/A</v>
      </c>
      <c r="G443" s="3">
        <f>IF(Configuration!B$3,MEDIAN(B:B),NA())</f>
        <v>0.10475000000000001</v>
      </c>
      <c r="I443" s="3">
        <f>IF(ISBLANK('Run Chart Creator'!B446),"",IF(ISBLANK('Run Chart Creator'!C446),Calculation!I442,Calculation!I442+1))</f>
      </c>
      <c r="J443" s="7" t="e">
        <f t="shared" si="21"/>
        <v>#VALUE!</v>
      </c>
      <c r="K443" s="7" t="e">
        <f t="shared" si="19"/>
        <v>#VALUE!</v>
      </c>
      <c r="L443" s="7" t="e">
        <f t="shared" si="20"/>
        <v>#VALUE!</v>
      </c>
    </row>
    <row r="444" spans="1:12" ht="15">
      <c r="A444" s="2">
        <f>IF(ISBLANK('Run Chart Creator'!A447),"",'Run Chart Creator'!A447)</f>
      </c>
      <c r="B444" s="8">
        <f>IF(ISBLANK('Run Chart Creator'!B447),"",'Run Chart Creator'!B447)</f>
      </c>
      <c r="C444" s="7" t="e">
        <f>IF(Configuration!B$2,SUMIF(I:I,I444,B:B)/COUNTIF(I:I,I444),NA())</f>
        <v>#N/A</v>
      </c>
      <c r="D444" s="7" t="e">
        <f>C444+(L444*Configuration!$B$1)</f>
        <v>#N/A</v>
      </c>
      <c r="E444" s="7" t="e">
        <f>C444-(L444*Configuration!$B$1)</f>
        <v>#N/A</v>
      </c>
      <c r="G444" s="3">
        <f>IF(Configuration!B$3,MEDIAN(B:B),NA())</f>
        <v>0.10475000000000001</v>
      </c>
      <c r="I444" s="3">
        <f>IF(ISBLANK('Run Chart Creator'!B447),"",IF(ISBLANK('Run Chart Creator'!C447),Calculation!I443,Calculation!I443+1))</f>
      </c>
      <c r="J444" s="7" t="e">
        <f t="shared" si="21"/>
        <v>#VALUE!</v>
      </c>
      <c r="K444" s="7" t="e">
        <f t="shared" si="19"/>
        <v>#VALUE!</v>
      </c>
      <c r="L444" s="7" t="e">
        <f t="shared" si="20"/>
        <v>#VALUE!</v>
      </c>
    </row>
    <row r="445" spans="1:12" ht="15">
      <c r="A445" s="2">
        <f>IF(ISBLANK('Run Chart Creator'!A448),"",'Run Chart Creator'!A448)</f>
      </c>
      <c r="B445" s="8">
        <f>IF(ISBLANK('Run Chart Creator'!B448),"",'Run Chart Creator'!B448)</f>
      </c>
      <c r="C445" s="7" t="e">
        <f>IF(Configuration!B$2,SUMIF(I:I,I445,B:B)/COUNTIF(I:I,I445),NA())</f>
        <v>#N/A</v>
      </c>
      <c r="D445" s="7" t="e">
        <f>C445+(L445*Configuration!$B$1)</f>
        <v>#N/A</v>
      </c>
      <c r="E445" s="7" t="e">
        <f>C445-(L445*Configuration!$B$1)</f>
        <v>#N/A</v>
      </c>
      <c r="G445" s="3">
        <f>IF(Configuration!B$3,MEDIAN(B:B),NA())</f>
        <v>0.10475000000000001</v>
      </c>
      <c r="I445" s="3">
        <f>IF(ISBLANK('Run Chart Creator'!B448),"",IF(ISBLANK('Run Chart Creator'!C448),Calculation!I444,Calculation!I444+1))</f>
      </c>
      <c r="J445" s="7" t="e">
        <f t="shared" si="21"/>
        <v>#VALUE!</v>
      </c>
      <c r="K445" s="7" t="e">
        <f t="shared" si="19"/>
        <v>#VALUE!</v>
      </c>
      <c r="L445" s="7" t="e">
        <f t="shared" si="20"/>
        <v>#VALUE!</v>
      </c>
    </row>
    <row r="446" spans="1:12" ht="15">
      <c r="A446" s="2">
        <f>IF(ISBLANK('Run Chart Creator'!A449),"",'Run Chart Creator'!A449)</f>
      </c>
      <c r="B446" s="8">
        <f>IF(ISBLANK('Run Chart Creator'!B449),"",'Run Chart Creator'!B449)</f>
      </c>
      <c r="C446" s="7" t="e">
        <f>IF(Configuration!B$2,SUMIF(I:I,I446,B:B)/COUNTIF(I:I,I446),NA())</f>
        <v>#N/A</v>
      </c>
      <c r="D446" s="7" t="e">
        <f>C446+(L446*Configuration!$B$1)</f>
        <v>#N/A</v>
      </c>
      <c r="E446" s="7" t="e">
        <f>C446-(L446*Configuration!$B$1)</f>
        <v>#N/A</v>
      </c>
      <c r="G446" s="3">
        <f>IF(Configuration!B$3,MEDIAN(B:B),NA())</f>
        <v>0.10475000000000001</v>
      </c>
      <c r="I446" s="3">
        <f>IF(ISBLANK('Run Chart Creator'!B449),"",IF(ISBLANK('Run Chart Creator'!C449),Calculation!I445,Calculation!I445+1))</f>
      </c>
      <c r="J446" s="7" t="e">
        <f t="shared" si="21"/>
        <v>#VALUE!</v>
      </c>
      <c r="K446" s="7" t="e">
        <f t="shared" si="19"/>
        <v>#VALUE!</v>
      </c>
      <c r="L446" s="7" t="e">
        <f t="shared" si="20"/>
        <v>#VALUE!</v>
      </c>
    </row>
    <row r="447" spans="1:12" ht="15">
      <c r="A447" s="2">
        <f>IF(ISBLANK('Run Chart Creator'!A450),"",'Run Chart Creator'!A450)</f>
      </c>
      <c r="B447" s="8">
        <f>IF(ISBLANK('Run Chart Creator'!B450),"",'Run Chart Creator'!B450)</f>
      </c>
      <c r="C447" s="7" t="e">
        <f>IF(Configuration!B$2,SUMIF(I:I,I447,B:B)/COUNTIF(I:I,I447),NA())</f>
        <v>#N/A</v>
      </c>
      <c r="D447" s="7" t="e">
        <f>C447+(L447*Configuration!$B$1)</f>
        <v>#N/A</v>
      </c>
      <c r="E447" s="7" t="e">
        <f>C447-(L447*Configuration!$B$1)</f>
        <v>#N/A</v>
      </c>
      <c r="G447" s="3">
        <f>IF(Configuration!B$3,MEDIAN(B:B),NA())</f>
        <v>0.10475000000000001</v>
      </c>
      <c r="I447" s="3">
        <f>IF(ISBLANK('Run Chart Creator'!B450),"",IF(ISBLANK('Run Chart Creator'!C450),Calculation!I446,Calculation!I446+1))</f>
      </c>
      <c r="J447" s="7" t="e">
        <f t="shared" si="21"/>
        <v>#VALUE!</v>
      </c>
      <c r="K447" s="7" t="e">
        <f t="shared" si="19"/>
        <v>#VALUE!</v>
      </c>
      <c r="L447" s="7" t="e">
        <f t="shared" si="20"/>
        <v>#VALUE!</v>
      </c>
    </row>
    <row r="448" spans="1:12" ht="15">
      <c r="A448" s="2">
        <f>IF(ISBLANK('Run Chart Creator'!A451),"",'Run Chart Creator'!A451)</f>
      </c>
      <c r="B448" s="8">
        <f>IF(ISBLANK('Run Chart Creator'!B451),"",'Run Chart Creator'!B451)</f>
      </c>
      <c r="C448" s="7" t="e">
        <f>IF(Configuration!B$2,SUMIF(I:I,I448,B:B)/COUNTIF(I:I,I448),NA())</f>
        <v>#N/A</v>
      </c>
      <c r="D448" s="7" t="e">
        <f>C448+(L448*Configuration!$B$1)</f>
        <v>#N/A</v>
      </c>
      <c r="E448" s="7" t="e">
        <f>C448-(L448*Configuration!$B$1)</f>
        <v>#N/A</v>
      </c>
      <c r="G448" s="3">
        <f>IF(Configuration!B$3,MEDIAN(B:B),NA())</f>
        <v>0.10475000000000001</v>
      </c>
      <c r="I448" s="3">
        <f>IF(ISBLANK('Run Chart Creator'!B451),"",IF(ISBLANK('Run Chart Creator'!C451),Calculation!I447,Calculation!I447+1))</f>
      </c>
      <c r="J448" s="7" t="e">
        <f t="shared" si="21"/>
        <v>#VALUE!</v>
      </c>
      <c r="K448" s="7" t="e">
        <f t="shared" si="19"/>
        <v>#VALUE!</v>
      </c>
      <c r="L448" s="7" t="e">
        <f t="shared" si="20"/>
        <v>#VALUE!</v>
      </c>
    </row>
    <row r="449" spans="1:12" ht="15">
      <c r="A449" s="2">
        <f>IF(ISBLANK('Run Chart Creator'!A452),"",'Run Chart Creator'!A452)</f>
      </c>
      <c r="B449" s="8">
        <f>IF(ISBLANK('Run Chart Creator'!B452),"",'Run Chart Creator'!B452)</f>
      </c>
      <c r="C449" s="7" t="e">
        <f>IF(Configuration!B$2,SUMIF(I:I,I449,B:B)/COUNTIF(I:I,I449),NA())</f>
        <v>#N/A</v>
      </c>
      <c r="D449" s="7" t="e">
        <f>C449+(L449*Configuration!$B$1)</f>
        <v>#N/A</v>
      </c>
      <c r="E449" s="7" t="e">
        <f>C449-(L449*Configuration!$B$1)</f>
        <v>#N/A</v>
      </c>
      <c r="G449" s="3">
        <f>IF(Configuration!B$3,MEDIAN(B:B),NA())</f>
        <v>0.10475000000000001</v>
      </c>
      <c r="I449" s="3">
        <f>IF(ISBLANK('Run Chart Creator'!B452),"",IF(ISBLANK('Run Chart Creator'!C452),Calculation!I448,Calculation!I448+1))</f>
      </c>
      <c r="J449" s="7" t="e">
        <f t="shared" si="21"/>
        <v>#VALUE!</v>
      </c>
      <c r="K449" s="7" t="e">
        <f t="shared" si="19"/>
        <v>#VALUE!</v>
      </c>
      <c r="L449" s="7" t="e">
        <f t="shared" si="20"/>
        <v>#VALUE!</v>
      </c>
    </row>
    <row r="450" spans="1:12" ht="15">
      <c r="A450" s="2">
        <f>IF(ISBLANK('Run Chart Creator'!A453),"",'Run Chart Creator'!A453)</f>
      </c>
      <c r="B450" s="8">
        <f>IF(ISBLANK('Run Chart Creator'!B453),"",'Run Chart Creator'!B453)</f>
      </c>
      <c r="C450" s="7" t="e">
        <f>IF(Configuration!B$2,SUMIF(I:I,I450,B:B)/COUNTIF(I:I,I450),NA())</f>
        <v>#N/A</v>
      </c>
      <c r="D450" s="7" t="e">
        <f>C450+(L450*Configuration!$B$1)</f>
        <v>#N/A</v>
      </c>
      <c r="E450" s="7" t="e">
        <f>C450-(L450*Configuration!$B$1)</f>
        <v>#N/A</v>
      </c>
      <c r="G450" s="3">
        <f>IF(Configuration!B$3,MEDIAN(B:B),NA())</f>
        <v>0.10475000000000001</v>
      </c>
      <c r="I450" s="3">
        <f>IF(ISBLANK('Run Chart Creator'!B453),"",IF(ISBLANK('Run Chart Creator'!C453),Calculation!I449,Calculation!I449+1))</f>
      </c>
      <c r="J450" s="7" t="e">
        <f t="shared" si="21"/>
        <v>#VALUE!</v>
      </c>
      <c r="K450" s="7" t="e">
        <f aca="true" t="shared" si="22" ref="K450:K513">SUMIF(I$1:I$65536,I450,J$1:J$65536)/(COUNTIF(I$1:I$65536,I450)-1)</f>
        <v>#VALUE!</v>
      </c>
      <c r="L450" s="7" t="e">
        <f t="shared" si="20"/>
        <v>#VALUE!</v>
      </c>
    </row>
    <row r="451" spans="1:12" ht="15">
      <c r="A451" s="2">
        <f>IF(ISBLANK('Run Chart Creator'!A454),"",'Run Chart Creator'!A454)</f>
      </c>
      <c r="B451" s="8">
        <f>IF(ISBLANK('Run Chart Creator'!B454),"",'Run Chart Creator'!B454)</f>
      </c>
      <c r="C451" s="7" t="e">
        <f>IF(Configuration!B$2,SUMIF(I:I,I451,B:B)/COUNTIF(I:I,I451),NA())</f>
        <v>#N/A</v>
      </c>
      <c r="D451" s="7" t="e">
        <f>C451+(L451*Configuration!$B$1)</f>
        <v>#N/A</v>
      </c>
      <c r="E451" s="7" t="e">
        <f>C451-(L451*Configuration!$B$1)</f>
        <v>#N/A</v>
      </c>
      <c r="G451" s="3">
        <f>IF(Configuration!B$3,MEDIAN(B:B),NA())</f>
        <v>0.10475000000000001</v>
      </c>
      <c r="I451" s="3">
        <f>IF(ISBLANK('Run Chart Creator'!B454),"",IF(ISBLANK('Run Chart Creator'!C454),Calculation!I450,Calculation!I450+1))</f>
      </c>
      <c r="J451" s="7" t="e">
        <f t="shared" si="21"/>
        <v>#VALUE!</v>
      </c>
      <c r="K451" s="7" t="e">
        <f t="shared" si="22"/>
        <v>#VALUE!</v>
      </c>
      <c r="L451" s="7" t="e">
        <f aca="true" t="shared" si="23" ref="L451:L514">SQRT(K451)</f>
        <v>#VALUE!</v>
      </c>
    </row>
    <row r="452" spans="1:12" ht="15">
      <c r="A452" s="2">
        <f>IF(ISBLANK('Run Chart Creator'!A455),"",'Run Chart Creator'!A455)</f>
      </c>
      <c r="B452" s="8">
        <f>IF(ISBLANK('Run Chart Creator'!B455),"",'Run Chart Creator'!B455)</f>
      </c>
      <c r="C452" s="7" t="e">
        <f>IF(Configuration!B$2,SUMIF(I:I,I452,B:B)/COUNTIF(I:I,I452),NA())</f>
        <v>#N/A</v>
      </c>
      <c r="D452" s="7" t="e">
        <f>C452+(L452*Configuration!$B$1)</f>
        <v>#N/A</v>
      </c>
      <c r="E452" s="7" t="e">
        <f>C452-(L452*Configuration!$B$1)</f>
        <v>#N/A</v>
      </c>
      <c r="G452" s="3">
        <f>IF(Configuration!B$3,MEDIAN(B:B),NA())</f>
        <v>0.10475000000000001</v>
      </c>
      <c r="I452" s="3">
        <f>IF(ISBLANK('Run Chart Creator'!B455),"",IF(ISBLANK('Run Chart Creator'!C455),Calculation!I451,Calculation!I451+1))</f>
      </c>
      <c r="J452" s="7" t="e">
        <f t="shared" si="21"/>
        <v>#VALUE!</v>
      </c>
      <c r="K452" s="7" t="e">
        <f t="shared" si="22"/>
        <v>#VALUE!</v>
      </c>
      <c r="L452" s="7" t="e">
        <f t="shared" si="23"/>
        <v>#VALUE!</v>
      </c>
    </row>
    <row r="453" spans="1:12" ht="15">
      <c r="A453" s="2">
        <f>IF(ISBLANK('Run Chart Creator'!A456),"",'Run Chart Creator'!A456)</f>
      </c>
      <c r="B453" s="8">
        <f>IF(ISBLANK('Run Chart Creator'!B456),"",'Run Chart Creator'!B456)</f>
      </c>
      <c r="C453" s="7" t="e">
        <f>IF(Configuration!B$2,SUMIF(I:I,I453,B:B)/COUNTIF(I:I,I453),NA())</f>
        <v>#N/A</v>
      </c>
      <c r="D453" s="7" t="e">
        <f>C453+(L453*Configuration!$B$1)</f>
        <v>#N/A</v>
      </c>
      <c r="E453" s="7" t="e">
        <f>C453-(L453*Configuration!$B$1)</f>
        <v>#N/A</v>
      </c>
      <c r="G453" s="3">
        <f>IF(Configuration!B$3,MEDIAN(B:B),NA())</f>
        <v>0.10475000000000001</v>
      </c>
      <c r="I453" s="3">
        <f>IF(ISBLANK('Run Chart Creator'!B456),"",IF(ISBLANK('Run Chart Creator'!C456),Calculation!I452,Calculation!I452+1))</f>
      </c>
      <c r="J453" s="7" t="e">
        <f t="shared" si="21"/>
        <v>#VALUE!</v>
      </c>
      <c r="K453" s="7" t="e">
        <f t="shared" si="22"/>
        <v>#VALUE!</v>
      </c>
      <c r="L453" s="7" t="e">
        <f t="shared" si="23"/>
        <v>#VALUE!</v>
      </c>
    </row>
    <row r="454" spans="1:12" ht="15">
      <c r="A454" s="2">
        <f>IF(ISBLANK('Run Chart Creator'!A457),"",'Run Chart Creator'!A457)</f>
      </c>
      <c r="B454" s="8">
        <f>IF(ISBLANK('Run Chart Creator'!B457),"",'Run Chart Creator'!B457)</f>
      </c>
      <c r="C454" s="7" t="e">
        <f>IF(Configuration!B$2,SUMIF(I:I,I454,B:B)/COUNTIF(I:I,I454),NA())</f>
        <v>#N/A</v>
      </c>
      <c r="D454" s="7" t="e">
        <f>C454+(L454*Configuration!$B$1)</f>
        <v>#N/A</v>
      </c>
      <c r="E454" s="7" t="e">
        <f>C454-(L454*Configuration!$B$1)</f>
        <v>#N/A</v>
      </c>
      <c r="G454" s="3">
        <f>IF(Configuration!B$3,MEDIAN(B:B),NA())</f>
        <v>0.10475000000000001</v>
      </c>
      <c r="I454" s="3">
        <f>IF(ISBLANK('Run Chart Creator'!B457),"",IF(ISBLANK('Run Chart Creator'!C457),Calculation!I453,Calculation!I453+1))</f>
      </c>
      <c r="J454" s="7" t="e">
        <f t="shared" si="21"/>
        <v>#VALUE!</v>
      </c>
      <c r="K454" s="7" t="e">
        <f t="shared" si="22"/>
        <v>#VALUE!</v>
      </c>
      <c r="L454" s="7" t="e">
        <f t="shared" si="23"/>
        <v>#VALUE!</v>
      </c>
    </row>
    <row r="455" spans="1:12" ht="15">
      <c r="A455" s="2">
        <f>IF(ISBLANK('Run Chart Creator'!A458),"",'Run Chart Creator'!A458)</f>
      </c>
      <c r="B455" s="8">
        <f>IF(ISBLANK('Run Chart Creator'!B458),"",'Run Chart Creator'!B458)</f>
      </c>
      <c r="C455" s="7" t="e">
        <f>IF(Configuration!B$2,SUMIF(I:I,I455,B:B)/COUNTIF(I:I,I455),NA())</f>
        <v>#N/A</v>
      </c>
      <c r="D455" s="7" t="e">
        <f>C455+(L455*Configuration!$B$1)</f>
        <v>#N/A</v>
      </c>
      <c r="E455" s="7" t="e">
        <f>C455-(L455*Configuration!$B$1)</f>
        <v>#N/A</v>
      </c>
      <c r="G455" s="3">
        <f>IF(Configuration!B$3,MEDIAN(B:B),NA())</f>
        <v>0.10475000000000001</v>
      </c>
      <c r="I455" s="3">
        <f>IF(ISBLANK('Run Chart Creator'!B458),"",IF(ISBLANK('Run Chart Creator'!C458),Calculation!I454,Calculation!I454+1))</f>
      </c>
      <c r="J455" s="7" t="e">
        <f t="shared" si="21"/>
        <v>#VALUE!</v>
      </c>
      <c r="K455" s="7" t="e">
        <f t="shared" si="22"/>
        <v>#VALUE!</v>
      </c>
      <c r="L455" s="7" t="e">
        <f t="shared" si="23"/>
        <v>#VALUE!</v>
      </c>
    </row>
    <row r="456" spans="1:12" ht="15">
      <c r="A456" s="2">
        <f>IF(ISBLANK('Run Chart Creator'!A459),"",'Run Chart Creator'!A459)</f>
      </c>
      <c r="B456" s="8">
        <f>IF(ISBLANK('Run Chart Creator'!B459),"",'Run Chart Creator'!B459)</f>
      </c>
      <c r="C456" s="7" t="e">
        <f>IF(Configuration!B$2,SUMIF(I:I,I456,B:B)/COUNTIF(I:I,I456),NA())</f>
        <v>#N/A</v>
      </c>
      <c r="D456" s="7" t="e">
        <f>C456+(L456*Configuration!$B$1)</f>
        <v>#N/A</v>
      </c>
      <c r="E456" s="7" t="e">
        <f>C456-(L456*Configuration!$B$1)</f>
        <v>#N/A</v>
      </c>
      <c r="G456" s="3">
        <f>IF(Configuration!B$3,MEDIAN(B:B),NA())</f>
        <v>0.10475000000000001</v>
      </c>
      <c r="I456" s="3">
        <f>IF(ISBLANK('Run Chart Creator'!B459),"",IF(ISBLANK('Run Chart Creator'!C459),Calculation!I455,Calculation!I455+1))</f>
      </c>
      <c r="J456" s="7" t="e">
        <f t="shared" si="21"/>
        <v>#VALUE!</v>
      </c>
      <c r="K456" s="7" t="e">
        <f t="shared" si="22"/>
        <v>#VALUE!</v>
      </c>
      <c r="L456" s="7" t="e">
        <f t="shared" si="23"/>
        <v>#VALUE!</v>
      </c>
    </row>
    <row r="457" spans="1:12" ht="15">
      <c r="A457" s="2">
        <f>IF(ISBLANK('Run Chart Creator'!A460),"",'Run Chart Creator'!A460)</f>
      </c>
      <c r="B457" s="8">
        <f>IF(ISBLANK('Run Chart Creator'!B460),"",'Run Chart Creator'!B460)</f>
      </c>
      <c r="C457" s="7" t="e">
        <f>IF(Configuration!B$2,SUMIF(I:I,I457,B:B)/COUNTIF(I:I,I457),NA())</f>
        <v>#N/A</v>
      </c>
      <c r="D457" s="7" t="e">
        <f>C457+(L457*Configuration!$B$1)</f>
        <v>#N/A</v>
      </c>
      <c r="E457" s="7" t="e">
        <f>C457-(L457*Configuration!$B$1)</f>
        <v>#N/A</v>
      </c>
      <c r="G457" s="3">
        <f>IF(Configuration!B$3,MEDIAN(B:B),NA())</f>
        <v>0.10475000000000001</v>
      </c>
      <c r="I457" s="3">
        <f>IF(ISBLANK('Run Chart Creator'!B460),"",IF(ISBLANK('Run Chart Creator'!C460),Calculation!I456,Calculation!I456+1))</f>
      </c>
      <c r="J457" s="7" t="e">
        <f t="shared" si="21"/>
        <v>#VALUE!</v>
      </c>
      <c r="K457" s="7" t="e">
        <f t="shared" si="22"/>
        <v>#VALUE!</v>
      </c>
      <c r="L457" s="7" t="e">
        <f t="shared" si="23"/>
        <v>#VALUE!</v>
      </c>
    </row>
    <row r="458" spans="1:12" ht="15">
      <c r="A458" s="2">
        <f>IF(ISBLANK('Run Chart Creator'!A461),"",'Run Chart Creator'!A461)</f>
      </c>
      <c r="B458" s="8">
        <f>IF(ISBLANK('Run Chart Creator'!B461),"",'Run Chart Creator'!B461)</f>
      </c>
      <c r="C458" s="7" t="e">
        <f>IF(Configuration!B$2,SUMIF(I:I,I458,B:B)/COUNTIF(I:I,I458),NA())</f>
        <v>#N/A</v>
      </c>
      <c r="D458" s="7" t="e">
        <f>C458+(L458*Configuration!$B$1)</f>
        <v>#N/A</v>
      </c>
      <c r="E458" s="7" t="e">
        <f>C458-(L458*Configuration!$B$1)</f>
        <v>#N/A</v>
      </c>
      <c r="G458" s="3">
        <f>IF(Configuration!B$3,MEDIAN(B:B),NA())</f>
        <v>0.10475000000000001</v>
      </c>
      <c r="I458" s="3">
        <f>IF(ISBLANK('Run Chart Creator'!B461),"",IF(ISBLANK('Run Chart Creator'!C461),Calculation!I457,Calculation!I457+1))</f>
      </c>
      <c r="J458" s="7" t="e">
        <f t="shared" si="21"/>
        <v>#VALUE!</v>
      </c>
      <c r="K458" s="7" t="e">
        <f t="shared" si="22"/>
        <v>#VALUE!</v>
      </c>
      <c r="L458" s="7" t="e">
        <f t="shared" si="23"/>
        <v>#VALUE!</v>
      </c>
    </row>
    <row r="459" spans="1:12" ht="15">
      <c r="A459" s="2">
        <f>IF(ISBLANK('Run Chart Creator'!A462),"",'Run Chart Creator'!A462)</f>
      </c>
      <c r="B459" s="8">
        <f>IF(ISBLANK('Run Chart Creator'!B462),"",'Run Chart Creator'!B462)</f>
      </c>
      <c r="C459" s="7" t="e">
        <f>IF(Configuration!B$2,SUMIF(I:I,I459,B:B)/COUNTIF(I:I,I459),NA())</f>
        <v>#N/A</v>
      </c>
      <c r="D459" s="7" t="e">
        <f>C459+(L459*Configuration!$B$1)</f>
        <v>#N/A</v>
      </c>
      <c r="E459" s="7" t="e">
        <f>C459-(L459*Configuration!$B$1)</f>
        <v>#N/A</v>
      </c>
      <c r="G459" s="3">
        <f>IF(Configuration!B$3,MEDIAN(B:B),NA())</f>
        <v>0.10475000000000001</v>
      </c>
      <c r="I459" s="3">
        <f>IF(ISBLANK('Run Chart Creator'!B462),"",IF(ISBLANK('Run Chart Creator'!C462),Calculation!I458,Calculation!I458+1))</f>
      </c>
      <c r="J459" s="7" t="e">
        <f t="shared" si="21"/>
        <v>#VALUE!</v>
      </c>
      <c r="K459" s="7" t="e">
        <f t="shared" si="22"/>
        <v>#VALUE!</v>
      </c>
      <c r="L459" s="7" t="e">
        <f t="shared" si="23"/>
        <v>#VALUE!</v>
      </c>
    </row>
    <row r="460" spans="1:12" ht="15">
      <c r="A460" s="2">
        <f>IF(ISBLANK('Run Chart Creator'!A463),"",'Run Chart Creator'!A463)</f>
      </c>
      <c r="B460" s="8">
        <f>IF(ISBLANK('Run Chart Creator'!B463),"",'Run Chart Creator'!B463)</f>
      </c>
      <c r="C460" s="7" t="e">
        <f>IF(Configuration!B$2,SUMIF(I:I,I460,B:B)/COUNTIF(I:I,I460),NA())</f>
        <v>#N/A</v>
      </c>
      <c r="D460" s="7" t="e">
        <f>C460+(L460*Configuration!$B$1)</f>
        <v>#N/A</v>
      </c>
      <c r="E460" s="7" t="e">
        <f>C460-(L460*Configuration!$B$1)</f>
        <v>#N/A</v>
      </c>
      <c r="G460" s="3">
        <f>IF(Configuration!B$3,MEDIAN(B:B),NA())</f>
        <v>0.10475000000000001</v>
      </c>
      <c r="I460" s="3">
        <f>IF(ISBLANK('Run Chart Creator'!B463),"",IF(ISBLANK('Run Chart Creator'!C463),Calculation!I459,Calculation!I459+1))</f>
      </c>
      <c r="J460" s="7" t="e">
        <f t="shared" si="21"/>
        <v>#VALUE!</v>
      </c>
      <c r="K460" s="7" t="e">
        <f t="shared" si="22"/>
        <v>#VALUE!</v>
      </c>
      <c r="L460" s="7" t="e">
        <f t="shared" si="23"/>
        <v>#VALUE!</v>
      </c>
    </row>
    <row r="461" spans="1:12" ht="15">
      <c r="A461" s="2">
        <f>IF(ISBLANK('Run Chart Creator'!A464),"",'Run Chart Creator'!A464)</f>
      </c>
      <c r="B461" s="8">
        <f>IF(ISBLANK('Run Chart Creator'!B464),"",'Run Chart Creator'!B464)</f>
      </c>
      <c r="C461" s="7" t="e">
        <f>IF(Configuration!B$2,SUMIF(I:I,I461,B:B)/COUNTIF(I:I,I461),NA())</f>
        <v>#N/A</v>
      </c>
      <c r="D461" s="7" t="e">
        <f>C461+(L461*Configuration!$B$1)</f>
        <v>#N/A</v>
      </c>
      <c r="E461" s="7" t="e">
        <f>C461-(L461*Configuration!$B$1)</f>
        <v>#N/A</v>
      </c>
      <c r="G461" s="3">
        <f>IF(Configuration!B$3,MEDIAN(B:B),NA())</f>
        <v>0.10475000000000001</v>
      </c>
      <c r="I461" s="3">
        <f>IF(ISBLANK('Run Chart Creator'!B464),"",IF(ISBLANK('Run Chart Creator'!C464),Calculation!I460,Calculation!I460+1))</f>
      </c>
      <c r="J461" s="7" t="e">
        <f t="shared" si="21"/>
        <v>#VALUE!</v>
      </c>
      <c r="K461" s="7" t="e">
        <f t="shared" si="22"/>
        <v>#VALUE!</v>
      </c>
      <c r="L461" s="7" t="e">
        <f t="shared" si="23"/>
        <v>#VALUE!</v>
      </c>
    </row>
    <row r="462" spans="1:12" ht="15">
      <c r="A462" s="2">
        <f>IF(ISBLANK('Run Chart Creator'!A465),"",'Run Chart Creator'!A465)</f>
      </c>
      <c r="B462" s="8">
        <f>IF(ISBLANK('Run Chart Creator'!B465),"",'Run Chart Creator'!B465)</f>
      </c>
      <c r="C462" s="7" t="e">
        <f>IF(Configuration!B$2,SUMIF(I:I,I462,B:B)/COUNTIF(I:I,I462),NA())</f>
        <v>#N/A</v>
      </c>
      <c r="D462" s="7" t="e">
        <f>C462+(L462*Configuration!$B$1)</f>
        <v>#N/A</v>
      </c>
      <c r="E462" s="7" t="e">
        <f>C462-(L462*Configuration!$B$1)</f>
        <v>#N/A</v>
      </c>
      <c r="G462" s="3">
        <f>IF(Configuration!B$3,MEDIAN(B:B),NA())</f>
        <v>0.10475000000000001</v>
      </c>
      <c r="I462" s="3">
        <f>IF(ISBLANK('Run Chart Creator'!B465),"",IF(ISBLANK('Run Chart Creator'!C465),Calculation!I461,Calculation!I461+1))</f>
      </c>
      <c r="J462" s="7" t="e">
        <f t="shared" si="21"/>
        <v>#VALUE!</v>
      </c>
      <c r="K462" s="7" t="e">
        <f t="shared" si="22"/>
        <v>#VALUE!</v>
      </c>
      <c r="L462" s="7" t="e">
        <f t="shared" si="23"/>
        <v>#VALUE!</v>
      </c>
    </row>
    <row r="463" spans="1:12" ht="15">
      <c r="A463" s="2">
        <f>IF(ISBLANK('Run Chart Creator'!A466),"",'Run Chart Creator'!A466)</f>
      </c>
      <c r="B463" s="8">
        <f>IF(ISBLANK('Run Chart Creator'!B466),"",'Run Chart Creator'!B466)</f>
      </c>
      <c r="C463" s="7" t="e">
        <f>IF(Configuration!B$2,SUMIF(I:I,I463,B:B)/COUNTIF(I:I,I463),NA())</f>
        <v>#N/A</v>
      </c>
      <c r="D463" s="7" t="e">
        <f>C463+(L463*Configuration!$B$1)</f>
        <v>#N/A</v>
      </c>
      <c r="E463" s="7" t="e">
        <f>C463-(L463*Configuration!$B$1)</f>
        <v>#N/A</v>
      </c>
      <c r="G463" s="3">
        <f>IF(Configuration!B$3,MEDIAN(B:B),NA())</f>
        <v>0.10475000000000001</v>
      </c>
      <c r="I463" s="3">
        <f>IF(ISBLANK('Run Chart Creator'!B466),"",IF(ISBLANK('Run Chart Creator'!C466),Calculation!I462,Calculation!I462+1))</f>
      </c>
      <c r="J463" s="7" t="e">
        <f t="shared" si="21"/>
        <v>#VALUE!</v>
      </c>
      <c r="K463" s="7" t="e">
        <f t="shared" si="22"/>
        <v>#VALUE!</v>
      </c>
      <c r="L463" s="7" t="e">
        <f t="shared" si="23"/>
        <v>#VALUE!</v>
      </c>
    </row>
    <row r="464" spans="1:12" ht="15">
      <c r="A464" s="2">
        <f>IF(ISBLANK('Run Chart Creator'!A467),"",'Run Chart Creator'!A467)</f>
      </c>
      <c r="B464" s="8">
        <f>IF(ISBLANK('Run Chart Creator'!B467),"",'Run Chart Creator'!B467)</f>
      </c>
      <c r="C464" s="7" t="e">
        <f>IF(Configuration!B$2,SUMIF(I:I,I464,B:B)/COUNTIF(I:I,I464),NA())</f>
        <v>#N/A</v>
      </c>
      <c r="D464" s="7" t="e">
        <f>C464+(L464*Configuration!$B$1)</f>
        <v>#N/A</v>
      </c>
      <c r="E464" s="7" t="e">
        <f>C464-(L464*Configuration!$B$1)</f>
        <v>#N/A</v>
      </c>
      <c r="G464" s="3">
        <f>IF(Configuration!B$3,MEDIAN(B:B),NA())</f>
        <v>0.10475000000000001</v>
      </c>
      <c r="I464" s="3">
        <f>IF(ISBLANK('Run Chart Creator'!B467),"",IF(ISBLANK('Run Chart Creator'!C467),Calculation!I463,Calculation!I463+1))</f>
      </c>
      <c r="J464" s="7" t="e">
        <f t="shared" si="21"/>
        <v>#VALUE!</v>
      </c>
      <c r="K464" s="7" t="e">
        <f t="shared" si="22"/>
        <v>#VALUE!</v>
      </c>
      <c r="L464" s="7" t="e">
        <f t="shared" si="23"/>
        <v>#VALUE!</v>
      </c>
    </row>
    <row r="465" spans="1:12" ht="15">
      <c r="A465" s="2">
        <f>IF(ISBLANK('Run Chart Creator'!A468),"",'Run Chart Creator'!A468)</f>
      </c>
      <c r="B465" s="8">
        <f>IF(ISBLANK('Run Chart Creator'!B468),"",'Run Chart Creator'!B468)</f>
      </c>
      <c r="C465" s="7" t="e">
        <f>IF(Configuration!B$2,SUMIF(I:I,I465,B:B)/COUNTIF(I:I,I465),NA())</f>
        <v>#N/A</v>
      </c>
      <c r="D465" s="7" t="e">
        <f>C465+(L465*Configuration!$B$1)</f>
        <v>#N/A</v>
      </c>
      <c r="E465" s="7" t="e">
        <f>C465-(L465*Configuration!$B$1)</f>
        <v>#N/A</v>
      </c>
      <c r="G465" s="3">
        <f>IF(Configuration!B$3,MEDIAN(B:B),NA())</f>
        <v>0.10475000000000001</v>
      </c>
      <c r="I465" s="3">
        <f>IF(ISBLANK('Run Chart Creator'!B468),"",IF(ISBLANK('Run Chart Creator'!C468),Calculation!I464,Calculation!I464+1))</f>
      </c>
      <c r="J465" s="7" t="e">
        <f t="shared" si="21"/>
        <v>#VALUE!</v>
      </c>
      <c r="K465" s="7" t="e">
        <f t="shared" si="22"/>
        <v>#VALUE!</v>
      </c>
      <c r="L465" s="7" t="e">
        <f t="shared" si="23"/>
        <v>#VALUE!</v>
      </c>
    </row>
    <row r="466" spans="1:12" ht="15">
      <c r="A466" s="2">
        <f>IF(ISBLANK('Run Chart Creator'!A469),"",'Run Chart Creator'!A469)</f>
      </c>
      <c r="B466" s="8">
        <f>IF(ISBLANK('Run Chart Creator'!B469),"",'Run Chart Creator'!B469)</f>
      </c>
      <c r="C466" s="7" t="e">
        <f>IF(Configuration!B$2,SUMIF(I:I,I466,B:B)/COUNTIF(I:I,I466),NA())</f>
        <v>#N/A</v>
      </c>
      <c r="D466" s="7" t="e">
        <f>C466+(L466*Configuration!$B$1)</f>
        <v>#N/A</v>
      </c>
      <c r="E466" s="7" t="e">
        <f>C466-(L466*Configuration!$B$1)</f>
        <v>#N/A</v>
      </c>
      <c r="G466" s="3">
        <f>IF(Configuration!B$3,MEDIAN(B:B),NA())</f>
        <v>0.10475000000000001</v>
      </c>
      <c r="I466" s="3">
        <f>IF(ISBLANK('Run Chart Creator'!B469),"",IF(ISBLANK('Run Chart Creator'!C469),Calculation!I465,Calculation!I465+1))</f>
      </c>
      <c r="J466" s="7" t="e">
        <f t="shared" si="21"/>
        <v>#VALUE!</v>
      </c>
      <c r="K466" s="7" t="e">
        <f t="shared" si="22"/>
        <v>#VALUE!</v>
      </c>
      <c r="L466" s="7" t="e">
        <f t="shared" si="23"/>
        <v>#VALUE!</v>
      </c>
    </row>
    <row r="467" spans="1:12" ht="15">
      <c r="A467" s="2">
        <f>IF(ISBLANK('Run Chart Creator'!A470),"",'Run Chart Creator'!A470)</f>
      </c>
      <c r="B467" s="8">
        <f>IF(ISBLANK('Run Chart Creator'!B470),"",'Run Chart Creator'!B470)</f>
      </c>
      <c r="C467" s="7" t="e">
        <f>IF(Configuration!B$2,SUMIF(I:I,I467,B:B)/COUNTIF(I:I,I467),NA())</f>
        <v>#N/A</v>
      </c>
      <c r="D467" s="7" t="e">
        <f>C467+(L467*Configuration!$B$1)</f>
        <v>#N/A</v>
      </c>
      <c r="E467" s="7" t="e">
        <f>C467-(L467*Configuration!$B$1)</f>
        <v>#N/A</v>
      </c>
      <c r="G467" s="3">
        <f>IF(Configuration!B$3,MEDIAN(B:B),NA())</f>
        <v>0.10475000000000001</v>
      </c>
      <c r="I467" s="3">
        <f>IF(ISBLANK('Run Chart Creator'!B470),"",IF(ISBLANK('Run Chart Creator'!C470),Calculation!I466,Calculation!I466+1))</f>
      </c>
      <c r="J467" s="7" t="e">
        <f t="shared" si="21"/>
        <v>#VALUE!</v>
      </c>
      <c r="K467" s="7" t="e">
        <f t="shared" si="22"/>
        <v>#VALUE!</v>
      </c>
      <c r="L467" s="7" t="e">
        <f t="shared" si="23"/>
        <v>#VALUE!</v>
      </c>
    </row>
    <row r="468" spans="1:12" ht="15">
      <c r="A468" s="2">
        <f>IF(ISBLANK('Run Chart Creator'!A471),"",'Run Chart Creator'!A471)</f>
      </c>
      <c r="B468" s="8">
        <f>IF(ISBLANK('Run Chart Creator'!B471),"",'Run Chart Creator'!B471)</f>
      </c>
      <c r="C468" s="7" t="e">
        <f>IF(Configuration!B$2,SUMIF(I:I,I468,B:B)/COUNTIF(I:I,I468),NA())</f>
        <v>#N/A</v>
      </c>
      <c r="D468" s="7" t="e">
        <f>C468+(L468*Configuration!$B$1)</f>
        <v>#N/A</v>
      </c>
      <c r="E468" s="7" t="e">
        <f>C468-(L468*Configuration!$B$1)</f>
        <v>#N/A</v>
      </c>
      <c r="G468" s="3">
        <f>IF(Configuration!B$3,MEDIAN(B:B),NA())</f>
        <v>0.10475000000000001</v>
      </c>
      <c r="I468" s="3">
        <f>IF(ISBLANK('Run Chart Creator'!B471),"",IF(ISBLANK('Run Chart Creator'!C471),Calculation!I467,Calculation!I467+1))</f>
      </c>
      <c r="J468" s="7" t="e">
        <f aca="true" t="shared" si="24" ref="J468:J531">POWER(B468-C468,2)</f>
        <v>#VALUE!</v>
      </c>
      <c r="K468" s="7" t="e">
        <f t="shared" si="22"/>
        <v>#VALUE!</v>
      </c>
      <c r="L468" s="7" t="e">
        <f t="shared" si="23"/>
        <v>#VALUE!</v>
      </c>
    </row>
    <row r="469" spans="1:12" ht="15">
      <c r="A469" s="2">
        <f>IF(ISBLANK('Run Chart Creator'!A472),"",'Run Chart Creator'!A472)</f>
      </c>
      <c r="B469" s="8">
        <f>IF(ISBLANK('Run Chart Creator'!B472),"",'Run Chart Creator'!B472)</f>
      </c>
      <c r="C469" s="7" t="e">
        <f>IF(Configuration!B$2,SUMIF(I:I,I469,B:B)/COUNTIF(I:I,I469),NA())</f>
        <v>#N/A</v>
      </c>
      <c r="D469" s="7" t="e">
        <f>C469+(L469*Configuration!$B$1)</f>
        <v>#N/A</v>
      </c>
      <c r="E469" s="7" t="e">
        <f>C469-(L469*Configuration!$B$1)</f>
        <v>#N/A</v>
      </c>
      <c r="G469" s="3">
        <f>IF(Configuration!B$3,MEDIAN(B:B),NA())</f>
        <v>0.10475000000000001</v>
      </c>
      <c r="I469" s="3">
        <f>IF(ISBLANK('Run Chart Creator'!B472),"",IF(ISBLANK('Run Chart Creator'!C472),Calculation!I468,Calculation!I468+1))</f>
      </c>
      <c r="J469" s="7" t="e">
        <f t="shared" si="24"/>
        <v>#VALUE!</v>
      </c>
      <c r="K469" s="7" t="e">
        <f t="shared" si="22"/>
        <v>#VALUE!</v>
      </c>
      <c r="L469" s="7" t="e">
        <f t="shared" si="23"/>
        <v>#VALUE!</v>
      </c>
    </row>
    <row r="470" spans="1:12" ht="15">
      <c r="A470" s="2">
        <f>IF(ISBLANK('Run Chart Creator'!A473),"",'Run Chart Creator'!A473)</f>
      </c>
      <c r="B470" s="8">
        <f>IF(ISBLANK('Run Chart Creator'!B473),"",'Run Chart Creator'!B473)</f>
      </c>
      <c r="C470" s="7" t="e">
        <f>IF(Configuration!B$2,SUMIF(I:I,I470,B:B)/COUNTIF(I:I,I470),NA())</f>
        <v>#N/A</v>
      </c>
      <c r="D470" s="7" t="e">
        <f>C470+(L470*Configuration!$B$1)</f>
        <v>#N/A</v>
      </c>
      <c r="E470" s="7" t="e">
        <f>C470-(L470*Configuration!$B$1)</f>
        <v>#N/A</v>
      </c>
      <c r="G470" s="3">
        <f>IF(Configuration!B$3,MEDIAN(B:B),NA())</f>
        <v>0.10475000000000001</v>
      </c>
      <c r="I470" s="3">
        <f>IF(ISBLANK('Run Chart Creator'!B473),"",IF(ISBLANK('Run Chart Creator'!C473),Calculation!I469,Calculation!I469+1))</f>
      </c>
      <c r="J470" s="7" t="e">
        <f t="shared" si="24"/>
        <v>#VALUE!</v>
      </c>
      <c r="K470" s="7" t="e">
        <f t="shared" si="22"/>
        <v>#VALUE!</v>
      </c>
      <c r="L470" s="7" t="e">
        <f t="shared" si="23"/>
        <v>#VALUE!</v>
      </c>
    </row>
    <row r="471" spans="1:12" ht="15">
      <c r="A471" s="2">
        <f>IF(ISBLANK('Run Chart Creator'!A474),"",'Run Chart Creator'!A474)</f>
      </c>
      <c r="B471" s="8">
        <f>IF(ISBLANK('Run Chart Creator'!B474),"",'Run Chart Creator'!B474)</f>
      </c>
      <c r="C471" s="7" t="e">
        <f>IF(Configuration!B$2,SUMIF(I:I,I471,B:B)/COUNTIF(I:I,I471),NA())</f>
        <v>#N/A</v>
      </c>
      <c r="D471" s="7" t="e">
        <f>C471+(L471*Configuration!$B$1)</f>
        <v>#N/A</v>
      </c>
      <c r="E471" s="7" t="e">
        <f>C471-(L471*Configuration!$B$1)</f>
        <v>#N/A</v>
      </c>
      <c r="G471" s="3">
        <f>IF(Configuration!B$3,MEDIAN(B:B),NA())</f>
        <v>0.10475000000000001</v>
      </c>
      <c r="I471" s="3">
        <f>IF(ISBLANK('Run Chart Creator'!B474),"",IF(ISBLANK('Run Chart Creator'!C474),Calculation!I470,Calculation!I470+1))</f>
      </c>
      <c r="J471" s="7" t="e">
        <f t="shared" si="24"/>
        <v>#VALUE!</v>
      </c>
      <c r="K471" s="7" t="e">
        <f t="shared" si="22"/>
        <v>#VALUE!</v>
      </c>
      <c r="L471" s="7" t="e">
        <f t="shared" si="23"/>
        <v>#VALUE!</v>
      </c>
    </row>
    <row r="472" spans="1:12" ht="15">
      <c r="A472" s="2">
        <f>IF(ISBLANK('Run Chart Creator'!A475),"",'Run Chart Creator'!A475)</f>
      </c>
      <c r="B472" s="8">
        <f>IF(ISBLANK('Run Chart Creator'!B475),"",'Run Chart Creator'!B475)</f>
      </c>
      <c r="C472" s="7" t="e">
        <f>IF(Configuration!B$2,SUMIF(I:I,I472,B:B)/COUNTIF(I:I,I472),NA())</f>
        <v>#N/A</v>
      </c>
      <c r="D472" s="7" t="e">
        <f>C472+(L472*Configuration!$B$1)</f>
        <v>#N/A</v>
      </c>
      <c r="E472" s="7" t="e">
        <f>C472-(L472*Configuration!$B$1)</f>
        <v>#N/A</v>
      </c>
      <c r="G472" s="3">
        <f>IF(Configuration!B$3,MEDIAN(B:B),NA())</f>
        <v>0.10475000000000001</v>
      </c>
      <c r="I472" s="3">
        <f>IF(ISBLANK('Run Chart Creator'!B475),"",IF(ISBLANK('Run Chart Creator'!C475),Calculation!I471,Calculation!I471+1))</f>
      </c>
      <c r="J472" s="7" t="e">
        <f t="shared" si="24"/>
        <v>#VALUE!</v>
      </c>
      <c r="K472" s="7" t="e">
        <f t="shared" si="22"/>
        <v>#VALUE!</v>
      </c>
      <c r="L472" s="7" t="e">
        <f t="shared" si="23"/>
        <v>#VALUE!</v>
      </c>
    </row>
    <row r="473" spans="1:12" ht="15">
      <c r="A473" s="2">
        <f>IF(ISBLANK('Run Chart Creator'!A476),"",'Run Chart Creator'!A476)</f>
      </c>
      <c r="B473" s="8">
        <f>IF(ISBLANK('Run Chart Creator'!B476),"",'Run Chart Creator'!B476)</f>
      </c>
      <c r="C473" s="7" t="e">
        <f>IF(Configuration!B$2,SUMIF(I:I,I473,B:B)/COUNTIF(I:I,I473),NA())</f>
        <v>#N/A</v>
      </c>
      <c r="D473" s="7" t="e">
        <f>C473+(L473*Configuration!$B$1)</f>
        <v>#N/A</v>
      </c>
      <c r="E473" s="7" t="e">
        <f>C473-(L473*Configuration!$B$1)</f>
        <v>#N/A</v>
      </c>
      <c r="G473" s="3">
        <f>IF(Configuration!B$3,MEDIAN(B:B),NA())</f>
        <v>0.10475000000000001</v>
      </c>
      <c r="I473" s="3">
        <f>IF(ISBLANK('Run Chart Creator'!B476),"",IF(ISBLANK('Run Chart Creator'!C476),Calculation!I472,Calculation!I472+1))</f>
      </c>
      <c r="J473" s="7" t="e">
        <f t="shared" si="24"/>
        <v>#VALUE!</v>
      </c>
      <c r="K473" s="7" t="e">
        <f t="shared" si="22"/>
        <v>#VALUE!</v>
      </c>
      <c r="L473" s="7" t="e">
        <f t="shared" si="23"/>
        <v>#VALUE!</v>
      </c>
    </row>
    <row r="474" spans="1:12" ht="15">
      <c r="A474" s="2">
        <f>IF(ISBLANK('Run Chart Creator'!A477),"",'Run Chart Creator'!A477)</f>
      </c>
      <c r="B474" s="8">
        <f>IF(ISBLANK('Run Chart Creator'!B477),"",'Run Chart Creator'!B477)</f>
      </c>
      <c r="C474" s="7" t="e">
        <f>IF(Configuration!B$2,SUMIF(I:I,I474,B:B)/COUNTIF(I:I,I474),NA())</f>
        <v>#N/A</v>
      </c>
      <c r="D474" s="7" t="e">
        <f>C474+(L474*Configuration!$B$1)</f>
        <v>#N/A</v>
      </c>
      <c r="E474" s="7" t="e">
        <f>C474-(L474*Configuration!$B$1)</f>
        <v>#N/A</v>
      </c>
      <c r="G474" s="3">
        <f>IF(Configuration!B$3,MEDIAN(B:B),NA())</f>
        <v>0.10475000000000001</v>
      </c>
      <c r="I474" s="3">
        <f>IF(ISBLANK('Run Chart Creator'!B477),"",IF(ISBLANK('Run Chart Creator'!C477),Calculation!I473,Calculation!I473+1))</f>
      </c>
      <c r="J474" s="7" t="e">
        <f t="shared" si="24"/>
        <v>#VALUE!</v>
      </c>
      <c r="K474" s="7" t="e">
        <f t="shared" si="22"/>
        <v>#VALUE!</v>
      </c>
      <c r="L474" s="7" t="e">
        <f t="shared" si="23"/>
        <v>#VALUE!</v>
      </c>
    </row>
    <row r="475" spans="1:12" ht="15">
      <c r="A475" s="2">
        <f>IF(ISBLANK('Run Chart Creator'!A478),"",'Run Chart Creator'!A478)</f>
      </c>
      <c r="B475" s="8">
        <f>IF(ISBLANK('Run Chart Creator'!B478),"",'Run Chart Creator'!B478)</f>
      </c>
      <c r="C475" s="7" t="e">
        <f>IF(Configuration!B$2,SUMIF(I:I,I475,B:B)/COUNTIF(I:I,I475),NA())</f>
        <v>#N/A</v>
      </c>
      <c r="D475" s="7" t="e">
        <f>C475+(L475*Configuration!$B$1)</f>
        <v>#N/A</v>
      </c>
      <c r="E475" s="7" t="e">
        <f>C475-(L475*Configuration!$B$1)</f>
        <v>#N/A</v>
      </c>
      <c r="G475" s="3">
        <f>IF(Configuration!B$3,MEDIAN(B:B),NA())</f>
        <v>0.10475000000000001</v>
      </c>
      <c r="I475" s="3">
        <f>IF(ISBLANK('Run Chart Creator'!B478),"",IF(ISBLANK('Run Chart Creator'!C478),Calculation!I474,Calculation!I474+1))</f>
      </c>
      <c r="J475" s="7" t="e">
        <f t="shared" si="24"/>
        <v>#VALUE!</v>
      </c>
      <c r="K475" s="7" t="e">
        <f t="shared" si="22"/>
        <v>#VALUE!</v>
      </c>
      <c r="L475" s="7" t="e">
        <f t="shared" si="23"/>
        <v>#VALUE!</v>
      </c>
    </row>
    <row r="476" spans="1:12" ht="15">
      <c r="A476" s="2">
        <f>IF(ISBLANK('Run Chart Creator'!A479),"",'Run Chart Creator'!A479)</f>
      </c>
      <c r="B476" s="8">
        <f>IF(ISBLANK('Run Chart Creator'!B479),"",'Run Chart Creator'!B479)</f>
      </c>
      <c r="C476" s="7" t="e">
        <f>IF(Configuration!B$2,SUMIF(I:I,I476,B:B)/COUNTIF(I:I,I476),NA())</f>
        <v>#N/A</v>
      </c>
      <c r="D476" s="7" t="e">
        <f>C476+(L476*Configuration!$B$1)</f>
        <v>#N/A</v>
      </c>
      <c r="E476" s="7" t="e">
        <f>C476-(L476*Configuration!$B$1)</f>
        <v>#N/A</v>
      </c>
      <c r="G476" s="3">
        <f>IF(Configuration!B$3,MEDIAN(B:B),NA())</f>
        <v>0.10475000000000001</v>
      </c>
      <c r="I476" s="3">
        <f>IF(ISBLANK('Run Chart Creator'!B479),"",IF(ISBLANK('Run Chart Creator'!C479),Calculation!I475,Calculation!I475+1))</f>
      </c>
      <c r="J476" s="7" t="e">
        <f t="shared" si="24"/>
        <v>#VALUE!</v>
      </c>
      <c r="K476" s="7" t="e">
        <f t="shared" si="22"/>
        <v>#VALUE!</v>
      </c>
      <c r="L476" s="7" t="e">
        <f t="shared" si="23"/>
        <v>#VALUE!</v>
      </c>
    </row>
    <row r="477" spans="1:12" ht="15">
      <c r="A477" s="2">
        <f>IF(ISBLANK('Run Chart Creator'!A480),"",'Run Chart Creator'!A480)</f>
      </c>
      <c r="B477" s="8">
        <f>IF(ISBLANK('Run Chart Creator'!B480),"",'Run Chart Creator'!B480)</f>
      </c>
      <c r="C477" s="7" t="e">
        <f>IF(Configuration!B$2,SUMIF(I:I,I477,B:B)/COUNTIF(I:I,I477),NA())</f>
        <v>#N/A</v>
      </c>
      <c r="D477" s="7" t="e">
        <f>C477+(L477*Configuration!$B$1)</f>
        <v>#N/A</v>
      </c>
      <c r="E477" s="7" t="e">
        <f>C477-(L477*Configuration!$B$1)</f>
        <v>#N/A</v>
      </c>
      <c r="G477" s="3">
        <f>IF(Configuration!B$3,MEDIAN(B:B),NA())</f>
        <v>0.10475000000000001</v>
      </c>
      <c r="I477" s="3">
        <f>IF(ISBLANK('Run Chart Creator'!B480),"",IF(ISBLANK('Run Chart Creator'!C480),Calculation!I476,Calculation!I476+1))</f>
      </c>
      <c r="J477" s="7" t="e">
        <f t="shared" si="24"/>
        <v>#VALUE!</v>
      </c>
      <c r="K477" s="7" t="e">
        <f t="shared" si="22"/>
        <v>#VALUE!</v>
      </c>
      <c r="L477" s="7" t="e">
        <f t="shared" si="23"/>
        <v>#VALUE!</v>
      </c>
    </row>
    <row r="478" spans="1:12" ht="15">
      <c r="A478" s="2">
        <f>IF(ISBLANK('Run Chart Creator'!A481),"",'Run Chart Creator'!A481)</f>
      </c>
      <c r="B478" s="8">
        <f>IF(ISBLANK('Run Chart Creator'!B481),"",'Run Chart Creator'!B481)</f>
      </c>
      <c r="C478" s="7" t="e">
        <f>IF(Configuration!B$2,SUMIF(I:I,I478,B:B)/COUNTIF(I:I,I478),NA())</f>
        <v>#N/A</v>
      </c>
      <c r="D478" s="7" t="e">
        <f>C478+(L478*Configuration!$B$1)</f>
        <v>#N/A</v>
      </c>
      <c r="E478" s="7" t="e">
        <f>C478-(L478*Configuration!$B$1)</f>
        <v>#N/A</v>
      </c>
      <c r="G478" s="3">
        <f>IF(Configuration!B$3,MEDIAN(B:B),NA())</f>
        <v>0.10475000000000001</v>
      </c>
      <c r="I478" s="3">
        <f>IF(ISBLANK('Run Chart Creator'!B481),"",IF(ISBLANK('Run Chart Creator'!C481),Calculation!I477,Calculation!I477+1))</f>
      </c>
      <c r="J478" s="7" t="e">
        <f t="shared" si="24"/>
        <v>#VALUE!</v>
      </c>
      <c r="K478" s="7" t="e">
        <f t="shared" si="22"/>
        <v>#VALUE!</v>
      </c>
      <c r="L478" s="7" t="e">
        <f t="shared" si="23"/>
        <v>#VALUE!</v>
      </c>
    </row>
    <row r="479" spans="1:12" ht="15">
      <c r="A479" s="2">
        <f>IF(ISBLANK('Run Chart Creator'!A482),"",'Run Chart Creator'!A482)</f>
      </c>
      <c r="B479" s="8">
        <f>IF(ISBLANK('Run Chart Creator'!B482),"",'Run Chart Creator'!B482)</f>
      </c>
      <c r="C479" s="7" t="e">
        <f>IF(Configuration!B$2,SUMIF(I:I,I479,B:B)/COUNTIF(I:I,I479),NA())</f>
        <v>#N/A</v>
      </c>
      <c r="D479" s="7" t="e">
        <f>C479+(L479*Configuration!$B$1)</f>
        <v>#N/A</v>
      </c>
      <c r="E479" s="7" t="e">
        <f>C479-(L479*Configuration!$B$1)</f>
        <v>#N/A</v>
      </c>
      <c r="G479" s="3">
        <f>IF(Configuration!B$3,MEDIAN(B:B),NA())</f>
        <v>0.10475000000000001</v>
      </c>
      <c r="I479" s="3">
        <f>IF(ISBLANK('Run Chart Creator'!B482),"",IF(ISBLANK('Run Chart Creator'!C482),Calculation!I478,Calculation!I478+1))</f>
      </c>
      <c r="J479" s="7" t="e">
        <f t="shared" si="24"/>
        <v>#VALUE!</v>
      </c>
      <c r="K479" s="7" t="e">
        <f t="shared" si="22"/>
        <v>#VALUE!</v>
      </c>
      <c r="L479" s="7" t="e">
        <f t="shared" si="23"/>
        <v>#VALUE!</v>
      </c>
    </row>
    <row r="480" spans="1:12" ht="15">
      <c r="A480" s="2">
        <f>IF(ISBLANK('Run Chart Creator'!A483),"",'Run Chart Creator'!A483)</f>
      </c>
      <c r="B480" s="8">
        <f>IF(ISBLANK('Run Chart Creator'!B483),"",'Run Chart Creator'!B483)</f>
      </c>
      <c r="C480" s="7" t="e">
        <f>IF(Configuration!B$2,SUMIF(I:I,I480,B:B)/COUNTIF(I:I,I480),NA())</f>
        <v>#N/A</v>
      </c>
      <c r="D480" s="7" t="e">
        <f>C480+(L480*Configuration!$B$1)</f>
        <v>#N/A</v>
      </c>
      <c r="E480" s="7" t="e">
        <f>C480-(L480*Configuration!$B$1)</f>
        <v>#N/A</v>
      </c>
      <c r="G480" s="3">
        <f>IF(Configuration!B$3,MEDIAN(B:B),NA())</f>
        <v>0.10475000000000001</v>
      </c>
      <c r="I480" s="3">
        <f>IF(ISBLANK('Run Chart Creator'!B483),"",IF(ISBLANK('Run Chart Creator'!C483),Calculation!I479,Calculation!I479+1))</f>
      </c>
      <c r="J480" s="7" t="e">
        <f t="shared" si="24"/>
        <v>#VALUE!</v>
      </c>
      <c r="K480" s="7" t="e">
        <f t="shared" si="22"/>
        <v>#VALUE!</v>
      </c>
      <c r="L480" s="7" t="e">
        <f t="shared" si="23"/>
        <v>#VALUE!</v>
      </c>
    </row>
    <row r="481" spans="1:12" ht="15">
      <c r="A481" s="2">
        <f>IF(ISBLANK('Run Chart Creator'!A484),"",'Run Chart Creator'!A484)</f>
      </c>
      <c r="B481" s="8">
        <f>IF(ISBLANK('Run Chart Creator'!B484),"",'Run Chart Creator'!B484)</f>
      </c>
      <c r="C481" s="7" t="e">
        <f>IF(Configuration!B$2,SUMIF(I:I,I481,B:B)/COUNTIF(I:I,I481),NA())</f>
        <v>#N/A</v>
      </c>
      <c r="D481" s="7" t="e">
        <f>C481+(L481*Configuration!$B$1)</f>
        <v>#N/A</v>
      </c>
      <c r="E481" s="7" t="e">
        <f>C481-(L481*Configuration!$B$1)</f>
        <v>#N/A</v>
      </c>
      <c r="G481" s="3">
        <f>IF(Configuration!B$3,MEDIAN(B:B),NA())</f>
        <v>0.10475000000000001</v>
      </c>
      <c r="I481" s="3">
        <f>IF(ISBLANK('Run Chart Creator'!B484),"",IF(ISBLANK('Run Chart Creator'!C484),Calculation!I480,Calculation!I480+1))</f>
      </c>
      <c r="J481" s="7" t="e">
        <f t="shared" si="24"/>
        <v>#VALUE!</v>
      </c>
      <c r="K481" s="7" t="e">
        <f t="shared" si="22"/>
        <v>#VALUE!</v>
      </c>
      <c r="L481" s="7" t="e">
        <f t="shared" si="23"/>
        <v>#VALUE!</v>
      </c>
    </row>
    <row r="482" spans="1:12" ht="15">
      <c r="A482" s="2">
        <f>IF(ISBLANK('Run Chart Creator'!A485),"",'Run Chart Creator'!A485)</f>
      </c>
      <c r="B482" s="8">
        <f>IF(ISBLANK('Run Chart Creator'!B485),"",'Run Chart Creator'!B485)</f>
      </c>
      <c r="C482" s="7" t="e">
        <f>IF(Configuration!B$2,SUMIF(I:I,I482,B:B)/COUNTIF(I:I,I482),NA())</f>
        <v>#N/A</v>
      </c>
      <c r="D482" s="7" t="e">
        <f>C482+(L482*Configuration!$B$1)</f>
        <v>#N/A</v>
      </c>
      <c r="E482" s="7" t="e">
        <f>C482-(L482*Configuration!$B$1)</f>
        <v>#N/A</v>
      </c>
      <c r="G482" s="3">
        <f>IF(Configuration!B$3,MEDIAN(B:B),NA())</f>
        <v>0.10475000000000001</v>
      </c>
      <c r="I482" s="3">
        <f>IF(ISBLANK('Run Chart Creator'!B485),"",IF(ISBLANK('Run Chart Creator'!C485),Calculation!I481,Calculation!I481+1))</f>
      </c>
      <c r="J482" s="7" t="e">
        <f t="shared" si="24"/>
        <v>#VALUE!</v>
      </c>
      <c r="K482" s="7" t="e">
        <f t="shared" si="22"/>
        <v>#VALUE!</v>
      </c>
      <c r="L482" s="7" t="e">
        <f t="shared" si="23"/>
        <v>#VALUE!</v>
      </c>
    </row>
    <row r="483" spans="1:12" ht="15">
      <c r="A483" s="2">
        <f>IF(ISBLANK('Run Chart Creator'!A486),"",'Run Chart Creator'!A486)</f>
      </c>
      <c r="B483" s="8">
        <f>IF(ISBLANK('Run Chart Creator'!B486),"",'Run Chart Creator'!B486)</f>
      </c>
      <c r="C483" s="7" t="e">
        <f>IF(Configuration!B$2,SUMIF(I:I,I483,B:B)/COUNTIF(I:I,I483),NA())</f>
        <v>#N/A</v>
      </c>
      <c r="D483" s="7" t="e">
        <f>C483+(L483*Configuration!$B$1)</f>
        <v>#N/A</v>
      </c>
      <c r="E483" s="7" t="e">
        <f>C483-(L483*Configuration!$B$1)</f>
        <v>#N/A</v>
      </c>
      <c r="G483" s="3">
        <f>IF(Configuration!B$3,MEDIAN(B:B),NA())</f>
        <v>0.10475000000000001</v>
      </c>
      <c r="I483" s="3">
        <f>IF(ISBLANK('Run Chart Creator'!B486),"",IF(ISBLANK('Run Chart Creator'!C486),Calculation!I482,Calculation!I482+1))</f>
      </c>
      <c r="J483" s="7" t="e">
        <f t="shared" si="24"/>
        <v>#VALUE!</v>
      </c>
      <c r="K483" s="7" t="e">
        <f t="shared" si="22"/>
        <v>#VALUE!</v>
      </c>
      <c r="L483" s="7" t="e">
        <f t="shared" si="23"/>
        <v>#VALUE!</v>
      </c>
    </row>
    <row r="484" spans="1:12" ht="15">
      <c r="A484" s="2">
        <f>IF(ISBLANK('Run Chart Creator'!A487),"",'Run Chart Creator'!A487)</f>
      </c>
      <c r="B484" s="8">
        <f>IF(ISBLANK('Run Chart Creator'!B487),"",'Run Chart Creator'!B487)</f>
      </c>
      <c r="C484" s="7" t="e">
        <f>IF(Configuration!B$2,SUMIF(I:I,I484,B:B)/COUNTIF(I:I,I484),NA())</f>
        <v>#N/A</v>
      </c>
      <c r="D484" s="7" t="e">
        <f>C484+(L484*Configuration!$B$1)</f>
        <v>#N/A</v>
      </c>
      <c r="E484" s="7" t="e">
        <f>C484-(L484*Configuration!$B$1)</f>
        <v>#N/A</v>
      </c>
      <c r="G484" s="3">
        <f>IF(Configuration!B$3,MEDIAN(B:B),NA())</f>
        <v>0.10475000000000001</v>
      </c>
      <c r="I484" s="3">
        <f>IF(ISBLANK('Run Chart Creator'!B487),"",IF(ISBLANK('Run Chart Creator'!C487),Calculation!I483,Calculation!I483+1))</f>
      </c>
      <c r="J484" s="7" t="e">
        <f t="shared" si="24"/>
        <v>#VALUE!</v>
      </c>
      <c r="K484" s="7" t="e">
        <f t="shared" si="22"/>
        <v>#VALUE!</v>
      </c>
      <c r="L484" s="7" t="e">
        <f t="shared" si="23"/>
        <v>#VALUE!</v>
      </c>
    </row>
    <row r="485" spans="1:12" ht="15">
      <c r="A485" s="2">
        <f>IF(ISBLANK('Run Chart Creator'!A488),"",'Run Chart Creator'!A488)</f>
      </c>
      <c r="B485" s="8">
        <f>IF(ISBLANK('Run Chart Creator'!B488),"",'Run Chart Creator'!B488)</f>
      </c>
      <c r="C485" s="7" t="e">
        <f>IF(Configuration!B$2,SUMIF(I:I,I485,B:B)/COUNTIF(I:I,I485),NA())</f>
        <v>#N/A</v>
      </c>
      <c r="D485" s="7" t="e">
        <f>C485+(L485*Configuration!$B$1)</f>
        <v>#N/A</v>
      </c>
      <c r="E485" s="7" t="e">
        <f>C485-(L485*Configuration!$B$1)</f>
        <v>#N/A</v>
      </c>
      <c r="G485" s="3">
        <f>IF(Configuration!B$3,MEDIAN(B:B),NA())</f>
        <v>0.10475000000000001</v>
      </c>
      <c r="I485" s="3">
        <f>IF(ISBLANK('Run Chart Creator'!B488),"",IF(ISBLANK('Run Chart Creator'!C488),Calculation!I484,Calculation!I484+1))</f>
      </c>
      <c r="J485" s="7" t="e">
        <f t="shared" si="24"/>
        <v>#VALUE!</v>
      </c>
      <c r="K485" s="7" t="e">
        <f t="shared" si="22"/>
        <v>#VALUE!</v>
      </c>
      <c r="L485" s="7" t="e">
        <f t="shared" si="23"/>
        <v>#VALUE!</v>
      </c>
    </row>
    <row r="486" spans="1:12" ht="15">
      <c r="A486" s="2">
        <f>IF(ISBLANK('Run Chart Creator'!A489),"",'Run Chart Creator'!A489)</f>
      </c>
      <c r="B486" s="8">
        <f>IF(ISBLANK('Run Chart Creator'!B489),"",'Run Chart Creator'!B489)</f>
      </c>
      <c r="C486" s="7" t="e">
        <f>IF(Configuration!B$2,SUMIF(I:I,I486,B:B)/COUNTIF(I:I,I486),NA())</f>
        <v>#N/A</v>
      </c>
      <c r="D486" s="7" t="e">
        <f>C486+(L486*Configuration!$B$1)</f>
        <v>#N/A</v>
      </c>
      <c r="E486" s="7" t="e">
        <f>C486-(L486*Configuration!$B$1)</f>
        <v>#N/A</v>
      </c>
      <c r="G486" s="3">
        <f>IF(Configuration!B$3,MEDIAN(B:B),NA())</f>
        <v>0.10475000000000001</v>
      </c>
      <c r="I486" s="3">
        <f>IF(ISBLANK('Run Chart Creator'!B489),"",IF(ISBLANK('Run Chart Creator'!C489),Calculation!I485,Calculation!I485+1))</f>
      </c>
      <c r="J486" s="7" t="e">
        <f t="shared" si="24"/>
        <v>#VALUE!</v>
      </c>
      <c r="K486" s="7" t="e">
        <f t="shared" si="22"/>
        <v>#VALUE!</v>
      </c>
      <c r="L486" s="7" t="e">
        <f t="shared" si="23"/>
        <v>#VALUE!</v>
      </c>
    </row>
    <row r="487" spans="1:12" ht="15">
      <c r="A487" s="2">
        <f>IF(ISBLANK('Run Chart Creator'!A490),"",'Run Chart Creator'!A490)</f>
      </c>
      <c r="B487" s="8">
        <f>IF(ISBLANK('Run Chart Creator'!B490),"",'Run Chart Creator'!B490)</f>
      </c>
      <c r="C487" s="7" t="e">
        <f>IF(Configuration!B$2,SUMIF(I:I,I487,B:B)/COUNTIF(I:I,I487),NA())</f>
        <v>#N/A</v>
      </c>
      <c r="D487" s="7" t="e">
        <f>C487+(L487*Configuration!$B$1)</f>
        <v>#N/A</v>
      </c>
      <c r="E487" s="7" t="e">
        <f>C487-(L487*Configuration!$B$1)</f>
        <v>#N/A</v>
      </c>
      <c r="G487" s="3">
        <f>IF(Configuration!B$3,MEDIAN(B:B),NA())</f>
        <v>0.10475000000000001</v>
      </c>
      <c r="I487" s="3">
        <f>IF(ISBLANK('Run Chart Creator'!B490),"",IF(ISBLANK('Run Chart Creator'!C490),Calculation!I486,Calculation!I486+1))</f>
      </c>
      <c r="J487" s="7" t="e">
        <f t="shared" si="24"/>
        <v>#VALUE!</v>
      </c>
      <c r="K487" s="7" t="e">
        <f t="shared" si="22"/>
        <v>#VALUE!</v>
      </c>
      <c r="L487" s="7" t="e">
        <f t="shared" si="23"/>
        <v>#VALUE!</v>
      </c>
    </row>
    <row r="488" spans="1:12" ht="15">
      <c r="A488" s="2">
        <f>IF(ISBLANK('Run Chart Creator'!A491),"",'Run Chart Creator'!A491)</f>
      </c>
      <c r="B488" s="8">
        <f>IF(ISBLANK('Run Chart Creator'!B491),"",'Run Chart Creator'!B491)</f>
      </c>
      <c r="C488" s="7" t="e">
        <f>IF(Configuration!B$2,SUMIF(I:I,I488,B:B)/COUNTIF(I:I,I488),NA())</f>
        <v>#N/A</v>
      </c>
      <c r="D488" s="7" t="e">
        <f>C488+(L488*Configuration!$B$1)</f>
        <v>#N/A</v>
      </c>
      <c r="E488" s="7" t="e">
        <f>C488-(L488*Configuration!$B$1)</f>
        <v>#N/A</v>
      </c>
      <c r="G488" s="3">
        <f>IF(Configuration!B$3,MEDIAN(B:B),NA())</f>
        <v>0.10475000000000001</v>
      </c>
      <c r="I488" s="3">
        <f>IF(ISBLANK('Run Chart Creator'!B491),"",IF(ISBLANK('Run Chart Creator'!C491),Calculation!I487,Calculation!I487+1))</f>
      </c>
      <c r="J488" s="7" t="e">
        <f t="shared" si="24"/>
        <v>#VALUE!</v>
      </c>
      <c r="K488" s="7" t="e">
        <f t="shared" si="22"/>
        <v>#VALUE!</v>
      </c>
      <c r="L488" s="7" t="e">
        <f t="shared" si="23"/>
        <v>#VALUE!</v>
      </c>
    </row>
    <row r="489" spans="1:12" ht="15">
      <c r="A489" s="2">
        <f>IF(ISBLANK('Run Chart Creator'!A492),"",'Run Chart Creator'!A492)</f>
      </c>
      <c r="B489" s="8">
        <f>IF(ISBLANK('Run Chart Creator'!B492),"",'Run Chart Creator'!B492)</f>
      </c>
      <c r="C489" s="7" t="e">
        <f>IF(Configuration!B$2,SUMIF(I:I,I489,B:B)/COUNTIF(I:I,I489),NA())</f>
        <v>#N/A</v>
      </c>
      <c r="D489" s="7" t="e">
        <f>C489+(L489*Configuration!$B$1)</f>
        <v>#N/A</v>
      </c>
      <c r="E489" s="7" t="e">
        <f>C489-(L489*Configuration!$B$1)</f>
        <v>#N/A</v>
      </c>
      <c r="G489" s="3">
        <f>IF(Configuration!B$3,MEDIAN(B:B),NA())</f>
        <v>0.10475000000000001</v>
      </c>
      <c r="I489" s="3">
        <f>IF(ISBLANK('Run Chart Creator'!B492),"",IF(ISBLANK('Run Chart Creator'!C492),Calculation!I488,Calculation!I488+1))</f>
      </c>
      <c r="J489" s="7" t="e">
        <f t="shared" si="24"/>
        <v>#VALUE!</v>
      </c>
      <c r="K489" s="7" t="e">
        <f t="shared" si="22"/>
        <v>#VALUE!</v>
      </c>
      <c r="L489" s="7" t="e">
        <f t="shared" si="23"/>
        <v>#VALUE!</v>
      </c>
    </row>
    <row r="490" spans="1:12" ht="15">
      <c r="A490" s="2">
        <f>IF(ISBLANK('Run Chart Creator'!A493),"",'Run Chart Creator'!A493)</f>
      </c>
      <c r="B490" s="8">
        <f>IF(ISBLANK('Run Chart Creator'!B493),"",'Run Chart Creator'!B493)</f>
      </c>
      <c r="C490" s="7" t="e">
        <f>IF(Configuration!B$2,SUMIF(I:I,I490,B:B)/COUNTIF(I:I,I490),NA())</f>
        <v>#N/A</v>
      </c>
      <c r="D490" s="7" t="e">
        <f>C490+(L490*Configuration!$B$1)</f>
        <v>#N/A</v>
      </c>
      <c r="E490" s="7" t="e">
        <f>C490-(L490*Configuration!$B$1)</f>
        <v>#N/A</v>
      </c>
      <c r="G490" s="3">
        <f>IF(Configuration!B$3,MEDIAN(B:B),NA())</f>
        <v>0.10475000000000001</v>
      </c>
      <c r="I490" s="3">
        <f>IF(ISBLANK('Run Chart Creator'!B493),"",IF(ISBLANK('Run Chart Creator'!C493),Calculation!I489,Calculation!I489+1))</f>
      </c>
      <c r="J490" s="7" t="e">
        <f t="shared" si="24"/>
        <v>#VALUE!</v>
      </c>
      <c r="K490" s="7" t="e">
        <f t="shared" si="22"/>
        <v>#VALUE!</v>
      </c>
      <c r="L490" s="7" t="e">
        <f t="shared" si="23"/>
        <v>#VALUE!</v>
      </c>
    </row>
    <row r="491" spans="1:12" ht="15">
      <c r="A491" s="2">
        <f>IF(ISBLANK('Run Chart Creator'!A494),"",'Run Chart Creator'!A494)</f>
      </c>
      <c r="B491" s="8">
        <f>IF(ISBLANK('Run Chart Creator'!B494),"",'Run Chart Creator'!B494)</f>
      </c>
      <c r="C491" s="7" t="e">
        <f>IF(Configuration!B$2,SUMIF(I:I,I491,B:B)/COUNTIF(I:I,I491),NA())</f>
        <v>#N/A</v>
      </c>
      <c r="D491" s="7" t="e">
        <f>C491+(L491*Configuration!$B$1)</f>
        <v>#N/A</v>
      </c>
      <c r="E491" s="7" t="e">
        <f>C491-(L491*Configuration!$B$1)</f>
        <v>#N/A</v>
      </c>
      <c r="G491" s="3">
        <f>IF(Configuration!B$3,MEDIAN(B:B),NA())</f>
        <v>0.10475000000000001</v>
      </c>
      <c r="I491" s="3">
        <f>IF(ISBLANK('Run Chart Creator'!B494),"",IF(ISBLANK('Run Chart Creator'!C494),Calculation!I490,Calculation!I490+1))</f>
      </c>
      <c r="J491" s="7" t="e">
        <f t="shared" si="24"/>
        <v>#VALUE!</v>
      </c>
      <c r="K491" s="7" t="e">
        <f t="shared" si="22"/>
        <v>#VALUE!</v>
      </c>
      <c r="L491" s="7" t="e">
        <f t="shared" si="23"/>
        <v>#VALUE!</v>
      </c>
    </row>
    <row r="492" spans="1:12" ht="15">
      <c r="A492" s="2">
        <f>IF(ISBLANK('Run Chart Creator'!A495),"",'Run Chart Creator'!A495)</f>
      </c>
      <c r="B492" s="8">
        <f>IF(ISBLANK('Run Chart Creator'!B495),"",'Run Chart Creator'!B495)</f>
      </c>
      <c r="C492" s="7" t="e">
        <f>IF(Configuration!B$2,SUMIF(I:I,I492,B:B)/COUNTIF(I:I,I492),NA())</f>
        <v>#N/A</v>
      </c>
      <c r="D492" s="7" t="e">
        <f>C492+(L492*Configuration!$B$1)</f>
        <v>#N/A</v>
      </c>
      <c r="E492" s="7" t="e">
        <f>C492-(L492*Configuration!$B$1)</f>
        <v>#N/A</v>
      </c>
      <c r="G492" s="3">
        <f>IF(Configuration!B$3,MEDIAN(B:B),NA())</f>
        <v>0.10475000000000001</v>
      </c>
      <c r="I492" s="3">
        <f>IF(ISBLANK('Run Chart Creator'!B495),"",IF(ISBLANK('Run Chart Creator'!C495),Calculation!I491,Calculation!I491+1))</f>
      </c>
      <c r="J492" s="7" t="e">
        <f t="shared" si="24"/>
        <v>#VALUE!</v>
      </c>
      <c r="K492" s="7" t="e">
        <f t="shared" si="22"/>
        <v>#VALUE!</v>
      </c>
      <c r="L492" s="7" t="e">
        <f t="shared" si="23"/>
        <v>#VALUE!</v>
      </c>
    </row>
    <row r="493" spans="1:12" ht="15">
      <c r="A493" s="2">
        <f>IF(ISBLANK('Run Chart Creator'!A496),"",'Run Chart Creator'!A496)</f>
      </c>
      <c r="B493" s="8">
        <f>IF(ISBLANK('Run Chart Creator'!B496),"",'Run Chart Creator'!B496)</f>
      </c>
      <c r="C493" s="7" t="e">
        <f>IF(Configuration!B$2,SUMIF(I:I,I493,B:B)/COUNTIF(I:I,I493),NA())</f>
        <v>#N/A</v>
      </c>
      <c r="D493" s="7" t="e">
        <f>C493+(L493*Configuration!$B$1)</f>
        <v>#N/A</v>
      </c>
      <c r="E493" s="7" t="e">
        <f>C493-(L493*Configuration!$B$1)</f>
        <v>#N/A</v>
      </c>
      <c r="G493" s="3">
        <f>IF(Configuration!B$3,MEDIAN(B:B),NA())</f>
        <v>0.10475000000000001</v>
      </c>
      <c r="I493" s="3">
        <f>IF(ISBLANK('Run Chart Creator'!B496),"",IF(ISBLANK('Run Chart Creator'!C496),Calculation!I492,Calculation!I492+1))</f>
      </c>
      <c r="J493" s="7" t="e">
        <f t="shared" si="24"/>
        <v>#VALUE!</v>
      </c>
      <c r="K493" s="7" t="e">
        <f t="shared" si="22"/>
        <v>#VALUE!</v>
      </c>
      <c r="L493" s="7" t="e">
        <f t="shared" si="23"/>
        <v>#VALUE!</v>
      </c>
    </row>
    <row r="494" spans="1:12" ht="15">
      <c r="A494" s="2">
        <f>IF(ISBLANK('Run Chart Creator'!A497),"",'Run Chart Creator'!A497)</f>
      </c>
      <c r="B494" s="8">
        <f>IF(ISBLANK('Run Chart Creator'!B497),"",'Run Chart Creator'!B497)</f>
      </c>
      <c r="C494" s="7" t="e">
        <f>IF(Configuration!B$2,SUMIF(I:I,I494,B:B)/COUNTIF(I:I,I494),NA())</f>
        <v>#N/A</v>
      </c>
      <c r="D494" s="7" t="e">
        <f>C494+(L494*Configuration!$B$1)</f>
        <v>#N/A</v>
      </c>
      <c r="E494" s="7" t="e">
        <f>C494-(L494*Configuration!$B$1)</f>
        <v>#N/A</v>
      </c>
      <c r="G494" s="3">
        <f>IF(Configuration!B$3,MEDIAN(B:B),NA())</f>
        <v>0.10475000000000001</v>
      </c>
      <c r="I494" s="3">
        <f>IF(ISBLANK('Run Chart Creator'!B497),"",IF(ISBLANK('Run Chart Creator'!C497),Calculation!I493,Calculation!I493+1))</f>
      </c>
      <c r="J494" s="7" t="e">
        <f t="shared" si="24"/>
        <v>#VALUE!</v>
      </c>
      <c r="K494" s="7" t="e">
        <f t="shared" si="22"/>
        <v>#VALUE!</v>
      </c>
      <c r="L494" s="7" t="e">
        <f t="shared" si="23"/>
        <v>#VALUE!</v>
      </c>
    </row>
    <row r="495" spans="1:12" ht="15">
      <c r="A495" s="2">
        <f>IF(ISBLANK('Run Chart Creator'!A498),"",'Run Chart Creator'!A498)</f>
      </c>
      <c r="B495" s="8">
        <f>IF(ISBLANK('Run Chart Creator'!B498),"",'Run Chart Creator'!B498)</f>
      </c>
      <c r="C495" s="7" t="e">
        <f>IF(Configuration!B$2,SUMIF(I:I,I495,B:B)/COUNTIF(I:I,I495),NA())</f>
        <v>#N/A</v>
      </c>
      <c r="D495" s="7" t="e">
        <f>C495+(L495*Configuration!$B$1)</f>
        <v>#N/A</v>
      </c>
      <c r="E495" s="7" t="e">
        <f>C495-(L495*Configuration!$B$1)</f>
        <v>#N/A</v>
      </c>
      <c r="G495" s="3">
        <f>IF(Configuration!B$3,MEDIAN(B:B),NA())</f>
        <v>0.10475000000000001</v>
      </c>
      <c r="I495" s="3">
        <f>IF(ISBLANK('Run Chart Creator'!B498),"",IF(ISBLANK('Run Chart Creator'!C498),Calculation!I494,Calculation!I494+1))</f>
      </c>
      <c r="J495" s="7" t="e">
        <f t="shared" si="24"/>
        <v>#VALUE!</v>
      </c>
      <c r="K495" s="7" t="e">
        <f t="shared" si="22"/>
        <v>#VALUE!</v>
      </c>
      <c r="L495" s="7" t="e">
        <f t="shared" si="23"/>
        <v>#VALUE!</v>
      </c>
    </row>
    <row r="496" spans="1:12" ht="15">
      <c r="A496" s="2">
        <f>IF(ISBLANK('Run Chart Creator'!A499),"",'Run Chart Creator'!A499)</f>
      </c>
      <c r="B496" s="8">
        <f>IF(ISBLANK('Run Chart Creator'!B499),"",'Run Chart Creator'!B499)</f>
      </c>
      <c r="C496" s="7" t="e">
        <f>IF(Configuration!B$2,SUMIF(I:I,I496,B:B)/COUNTIF(I:I,I496),NA())</f>
        <v>#N/A</v>
      </c>
      <c r="D496" s="7" t="e">
        <f>C496+(L496*Configuration!$B$1)</f>
        <v>#N/A</v>
      </c>
      <c r="E496" s="7" t="e">
        <f>C496-(L496*Configuration!$B$1)</f>
        <v>#N/A</v>
      </c>
      <c r="G496" s="3">
        <f>IF(Configuration!B$3,MEDIAN(B:B),NA())</f>
        <v>0.10475000000000001</v>
      </c>
      <c r="I496" s="3">
        <f>IF(ISBLANK('Run Chart Creator'!B499),"",IF(ISBLANK('Run Chart Creator'!C499),Calculation!I495,Calculation!I495+1))</f>
      </c>
      <c r="J496" s="7" t="e">
        <f t="shared" si="24"/>
        <v>#VALUE!</v>
      </c>
      <c r="K496" s="7" t="e">
        <f t="shared" si="22"/>
        <v>#VALUE!</v>
      </c>
      <c r="L496" s="7" t="e">
        <f t="shared" si="23"/>
        <v>#VALUE!</v>
      </c>
    </row>
    <row r="497" spans="1:12" ht="15">
      <c r="A497" s="2">
        <f>IF(ISBLANK('Run Chart Creator'!A500),"",'Run Chart Creator'!A500)</f>
      </c>
      <c r="B497" s="8">
        <f>IF(ISBLANK('Run Chart Creator'!B500),"",'Run Chart Creator'!B500)</f>
      </c>
      <c r="C497" s="7" t="e">
        <f>IF(Configuration!B$2,SUMIF(I:I,I497,B:B)/COUNTIF(I:I,I497),NA())</f>
        <v>#N/A</v>
      </c>
      <c r="D497" s="7" t="e">
        <f>C497+(L497*Configuration!$B$1)</f>
        <v>#N/A</v>
      </c>
      <c r="E497" s="7" t="e">
        <f>C497-(L497*Configuration!$B$1)</f>
        <v>#N/A</v>
      </c>
      <c r="G497" s="3">
        <f>IF(Configuration!B$3,MEDIAN(B:B),NA())</f>
        <v>0.10475000000000001</v>
      </c>
      <c r="I497" s="3">
        <f>IF(ISBLANK('Run Chart Creator'!B500),"",IF(ISBLANK('Run Chart Creator'!C500),Calculation!I496,Calculation!I496+1))</f>
      </c>
      <c r="J497" s="7" t="e">
        <f t="shared" si="24"/>
        <v>#VALUE!</v>
      </c>
      <c r="K497" s="7" t="e">
        <f t="shared" si="22"/>
        <v>#VALUE!</v>
      </c>
      <c r="L497" s="7" t="e">
        <f t="shared" si="23"/>
        <v>#VALUE!</v>
      </c>
    </row>
    <row r="498" spans="1:12" ht="15">
      <c r="A498" s="2">
        <f>IF(ISBLANK('Run Chart Creator'!A501),"",'Run Chart Creator'!A501)</f>
      </c>
      <c r="B498" s="8">
        <f>IF(ISBLANK('Run Chart Creator'!B501),"",'Run Chart Creator'!B501)</f>
      </c>
      <c r="C498" s="7" t="e">
        <f>IF(Configuration!B$2,SUMIF(I:I,I498,B:B)/COUNTIF(I:I,I498),NA())</f>
        <v>#N/A</v>
      </c>
      <c r="D498" s="7" t="e">
        <f>C498+(L498*Configuration!$B$1)</f>
        <v>#N/A</v>
      </c>
      <c r="E498" s="7" t="e">
        <f>C498-(L498*Configuration!$B$1)</f>
        <v>#N/A</v>
      </c>
      <c r="G498" s="3">
        <f>IF(Configuration!B$3,MEDIAN(B:B),NA())</f>
        <v>0.10475000000000001</v>
      </c>
      <c r="I498" s="3">
        <f>IF(ISBLANK('Run Chart Creator'!B501),"",IF(ISBLANK('Run Chart Creator'!C501),Calculation!I497,Calculation!I497+1))</f>
      </c>
      <c r="J498" s="7" t="e">
        <f t="shared" si="24"/>
        <v>#VALUE!</v>
      </c>
      <c r="K498" s="7" t="e">
        <f t="shared" si="22"/>
        <v>#VALUE!</v>
      </c>
      <c r="L498" s="7" t="e">
        <f t="shared" si="23"/>
        <v>#VALUE!</v>
      </c>
    </row>
    <row r="499" spans="1:12" ht="15">
      <c r="A499" s="2">
        <f>IF(ISBLANK('Run Chart Creator'!A502),"",'Run Chart Creator'!A502)</f>
      </c>
      <c r="B499" s="8">
        <f>IF(ISBLANK('Run Chart Creator'!B502),"",'Run Chart Creator'!B502)</f>
      </c>
      <c r="C499" s="7" t="e">
        <f>IF(Configuration!B$2,SUMIF(I:I,I499,B:B)/COUNTIF(I:I,I499),NA())</f>
        <v>#N/A</v>
      </c>
      <c r="D499" s="7" t="e">
        <f>C499+(L499*Configuration!$B$1)</f>
        <v>#N/A</v>
      </c>
      <c r="E499" s="7" t="e">
        <f>C499-(L499*Configuration!$B$1)</f>
        <v>#N/A</v>
      </c>
      <c r="G499" s="3">
        <f>IF(Configuration!B$3,MEDIAN(B:B),NA())</f>
        <v>0.10475000000000001</v>
      </c>
      <c r="I499" s="3">
        <f>IF(ISBLANK('Run Chart Creator'!B502),"",IF(ISBLANK('Run Chart Creator'!C502),Calculation!I498,Calculation!I498+1))</f>
      </c>
      <c r="J499" s="7" t="e">
        <f t="shared" si="24"/>
        <v>#VALUE!</v>
      </c>
      <c r="K499" s="7" t="e">
        <f t="shared" si="22"/>
        <v>#VALUE!</v>
      </c>
      <c r="L499" s="7" t="e">
        <f t="shared" si="23"/>
        <v>#VALUE!</v>
      </c>
    </row>
    <row r="500" spans="1:12" ht="15">
      <c r="A500" s="2">
        <f>IF(ISBLANK('Run Chart Creator'!A503),"",'Run Chart Creator'!A503)</f>
      </c>
      <c r="B500" s="8">
        <f>IF(ISBLANK('Run Chart Creator'!B503),"",'Run Chart Creator'!B503)</f>
      </c>
      <c r="C500" s="7" t="e">
        <f>IF(Configuration!B$2,SUMIF(I:I,I500,B:B)/COUNTIF(I:I,I500),NA())</f>
        <v>#N/A</v>
      </c>
      <c r="D500" s="7" t="e">
        <f>C500+(L500*Configuration!$B$1)</f>
        <v>#N/A</v>
      </c>
      <c r="E500" s="7" t="e">
        <f>C500-(L500*Configuration!$B$1)</f>
        <v>#N/A</v>
      </c>
      <c r="G500" s="3">
        <f>IF(Configuration!B$3,MEDIAN(B:B),NA())</f>
        <v>0.10475000000000001</v>
      </c>
      <c r="I500" s="3">
        <f>IF(ISBLANK('Run Chart Creator'!B503),"",IF(ISBLANK('Run Chart Creator'!C503),Calculation!I499,Calculation!I499+1))</f>
      </c>
      <c r="J500" s="7" t="e">
        <f t="shared" si="24"/>
        <v>#VALUE!</v>
      </c>
      <c r="K500" s="7" t="e">
        <f t="shared" si="22"/>
        <v>#VALUE!</v>
      </c>
      <c r="L500" s="7" t="e">
        <f t="shared" si="23"/>
        <v>#VALUE!</v>
      </c>
    </row>
    <row r="501" spans="1:12" ht="15">
      <c r="A501" s="2">
        <f>IF(ISBLANK('Run Chart Creator'!A504),"",'Run Chart Creator'!A504)</f>
      </c>
      <c r="B501" s="8">
        <f>IF(ISBLANK('Run Chart Creator'!B504),"",'Run Chart Creator'!B504)</f>
      </c>
      <c r="C501" s="7" t="e">
        <f>IF(Configuration!B$2,SUMIF(I:I,I501,B:B)/COUNTIF(I:I,I501),NA())</f>
        <v>#N/A</v>
      </c>
      <c r="D501" s="7" t="e">
        <f>C501+(L501*Configuration!$B$1)</f>
        <v>#N/A</v>
      </c>
      <c r="E501" s="7" t="e">
        <f>C501-(L501*Configuration!$B$1)</f>
        <v>#N/A</v>
      </c>
      <c r="G501" s="3">
        <f>IF(Configuration!B$3,MEDIAN(B:B),NA())</f>
        <v>0.10475000000000001</v>
      </c>
      <c r="I501" s="3">
        <f>IF(ISBLANK('Run Chart Creator'!B504),"",IF(ISBLANK('Run Chart Creator'!C504),Calculation!I500,Calculation!I500+1))</f>
      </c>
      <c r="J501" s="7" t="e">
        <f t="shared" si="24"/>
        <v>#VALUE!</v>
      </c>
      <c r="K501" s="7" t="e">
        <f t="shared" si="22"/>
        <v>#VALUE!</v>
      </c>
      <c r="L501" s="7" t="e">
        <f t="shared" si="23"/>
        <v>#VALUE!</v>
      </c>
    </row>
    <row r="502" spans="1:12" ht="15">
      <c r="A502" s="2">
        <f>IF(ISBLANK('Run Chart Creator'!A505),"",'Run Chart Creator'!A505)</f>
      </c>
      <c r="B502" s="8">
        <f>IF(ISBLANK('Run Chart Creator'!B505),"",'Run Chart Creator'!B505)</f>
      </c>
      <c r="C502" s="7" t="e">
        <f>IF(Configuration!B$2,SUMIF(I:I,I502,B:B)/COUNTIF(I:I,I502),NA())</f>
        <v>#N/A</v>
      </c>
      <c r="D502" s="7" t="e">
        <f>C502+(L502*Configuration!$B$1)</f>
        <v>#N/A</v>
      </c>
      <c r="E502" s="7" t="e">
        <f>C502-(L502*Configuration!$B$1)</f>
        <v>#N/A</v>
      </c>
      <c r="G502" s="3">
        <f>IF(Configuration!B$3,MEDIAN(B:B),NA())</f>
        <v>0.10475000000000001</v>
      </c>
      <c r="I502" s="3">
        <f>IF(ISBLANK('Run Chart Creator'!B505),"",IF(ISBLANK('Run Chart Creator'!C505),Calculation!I501,Calculation!I501+1))</f>
      </c>
      <c r="J502" s="7" t="e">
        <f t="shared" si="24"/>
        <v>#VALUE!</v>
      </c>
      <c r="K502" s="7" t="e">
        <f t="shared" si="22"/>
        <v>#VALUE!</v>
      </c>
      <c r="L502" s="7" t="e">
        <f t="shared" si="23"/>
        <v>#VALUE!</v>
      </c>
    </row>
    <row r="503" spans="1:12" ht="15">
      <c r="A503" s="2">
        <f>IF(ISBLANK('Run Chart Creator'!A506),"",'Run Chart Creator'!A506)</f>
      </c>
      <c r="B503" s="8">
        <f>IF(ISBLANK('Run Chart Creator'!B506),"",'Run Chart Creator'!B506)</f>
      </c>
      <c r="C503" s="7" t="e">
        <f>IF(Configuration!B$2,SUMIF(I:I,I503,B:B)/COUNTIF(I:I,I503),NA())</f>
        <v>#N/A</v>
      </c>
      <c r="D503" s="7" t="e">
        <f>C503+(L503*Configuration!$B$1)</f>
        <v>#N/A</v>
      </c>
      <c r="E503" s="7" t="e">
        <f>C503-(L503*Configuration!$B$1)</f>
        <v>#N/A</v>
      </c>
      <c r="G503" s="3">
        <f>IF(Configuration!B$3,MEDIAN(B:B),NA())</f>
        <v>0.10475000000000001</v>
      </c>
      <c r="I503" s="3">
        <f>IF(ISBLANK('Run Chart Creator'!B506),"",IF(ISBLANK('Run Chart Creator'!C506),Calculation!I502,Calculation!I502+1))</f>
      </c>
      <c r="J503" s="7" t="e">
        <f t="shared" si="24"/>
        <v>#VALUE!</v>
      </c>
      <c r="K503" s="7" t="e">
        <f t="shared" si="22"/>
        <v>#VALUE!</v>
      </c>
      <c r="L503" s="7" t="e">
        <f t="shared" si="23"/>
        <v>#VALUE!</v>
      </c>
    </row>
    <row r="504" spans="1:12" ht="15">
      <c r="A504" s="2">
        <f>IF(ISBLANK('Run Chart Creator'!A507),"",'Run Chart Creator'!A507)</f>
      </c>
      <c r="B504" s="8">
        <f>IF(ISBLANK('Run Chart Creator'!B507),"",'Run Chart Creator'!B507)</f>
      </c>
      <c r="C504" s="7" t="e">
        <f>IF(Configuration!B$2,SUMIF(I:I,I504,B:B)/COUNTIF(I:I,I504),NA())</f>
        <v>#N/A</v>
      </c>
      <c r="D504" s="7" t="e">
        <f>C504+(L504*Configuration!$B$1)</f>
        <v>#N/A</v>
      </c>
      <c r="E504" s="7" t="e">
        <f>C504-(L504*Configuration!$B$1)</f>
        <v>#N/A</v>
      </c>
      <c r="G504" s="3">
        <f>IF(Configuration!B$3,MEDIAN(B:B),NA())</f>
        <v>0.10475000000000001</v>
      </c>
      <c r="I504" s="3">
        <f>IF(ISBLANK('Run Chart Creator'!B507),"",IF(ISBLANK('Run Chart Creator'!C507),Calculation!I503,Calculation!I503+1))</f>
      </c>
      <c r="J504" s="7" t="e">
        <f t="shared" si="24"/>
        <v>#VALUE!</v>
      </c>
      <c r="K504" s="7" t="e">
        <f t="shared" si="22"/>
        <v>#VALUE!</v>
      </c>
      <c r="L504" s="7" t="e">
        <f t="shared" si="23"/>
        <v>#VALUE!</v>
      </c>
    </row>
    <row r="505" spans="1:12" ht="15">
      <c r="A505" s="2">
        <f>IF(ISBLANK('Run Chart Creator'!A508),"",'Run Chart Creator'!A508)</f>
      </c>
      <c r="B505" s="8">
        <f>IF(ISBLANK('Run Chart Creator'!B508),"",'Run Chart Creator'!B508)</f>
      </c>
      <c r="C505" s="7" t="e">
        <f>IF(Configuration!B$2,SUMIF(I:I,I505,B:B)/COUNTIF(I:I,I505),NA())</f>
        <v>#N/A</v>
      </c>
      <c r="D505" s="7" t="e">
        <f>C505+(L505*Configuration!$B$1)</f>
        <v>#N/A</v>
      </c>
      <c r="E505" s="7" t="e">
        <f>C505-(L505*Configuration!$B$1)</f>
        <v>#N/A</v>
      </c>
      <c r="G505" s="3">
        <f>IF(Configuration!B$3,MEDIAN(B:B),NA())</f>
        <v>0.10475000000000001</v>
      </c>
      <c r="I505" s="3">
        <f>IF(ISBLANK('Run Chart Creator'!B508),"",IF(ISBLANK('Run Chart Creator'!C508),Calculation!I504,Calculation!I504+1))</f>
      </c>
      <c r="J505" s="7" t="e">
        <f t="shared" si="24"/>
        <v>#VALUE!</v>
      </c>
      <c r="K505" s="7" t="e">
        <f t="shared" si="22"/>
        <v>#VALUE!</v>
      </c>
      <c r="L505" s="7" t="e">
        <f t="shared" si="23"/>
        <v>#VALUE!</v>
      </c>
    </row>
    <row r="506" spans="1:12" ht="15">
      <c r="A506" s="2">
        <f>IF(ISBLANK('Run Chart Creator'!A509),"",'Run Chart Creator'!A509)</f>
      </c>
      <c r="B506" s="8">
        <f>IF(ISBLANK('Run Chart Creator'!B509),"",'Run Chart Creator'!B509)</f>
      </c>
      <c r="C506" s="7" t="e">
        <f>IF(Configuration!B$2,SUMIF(I:I,I506,B:B)/COUNTIF(I:I,I506),NA())</f>
        <v>#N/A</v>
      </c>
      <c r="D506" s="7" t="e">
        <f>C506+(L506*Configuration!$B$1)</f>
        <v>#N/A</v>
      </c>
      <c r="E506" s="7" t="e">
        <f>C506-(L506*Configuration!$B$1)</f>
        <v>#N/A</v>
      </c>
      <c r="G506" s="3">
        <f>IF(Configuration!B$3,MEDIAN(B:B),NA())</f>
        <v>0.10475000000000001</v>
      </c>
      <c r="I506" s="3">
        <f>IF(ISBLANK('Run Chart Creator'!B509),"",IF(ISBLANK('Run Chart Creator'!C509),Calculation!I505,Calculation!I505+1))</f>
      </c>
      <c r="J506" s="7" t="e">
        <f t="shared" si="24"/>
        <v>#VALUE!</v>
      </c>
      <c r="K506" s="7" t="e">
        <f t="shared" si="22"/>
        <v>#VALUE!</v>
      </c>
      <c r="L506" s="7" t="e">
        <f t="shared" si="23"/>
        <v>#VALUE!</v>
      </c>
    </row>
    <row r="507" spans="1:12" ht="15">
      <c r="A507" s="2">
        <f>IF(ISBLANK('Run Chart Creator'!A510),"",'Run Chart Creator'!A510)</f>
      </c>
      <c r="B507" s="8">
        <f>IF(ISBLANK('Run Chart Creator'!B510),"",'Run Chart Creator'!B510)</f>
      </c>
      <c r="C507" s="7" t="e">
        <f>IF(Configuration!B$2,SUMIF(I:I,I507,B:B)/COUNTIF(I:I,I507),NA())</f>
        <v>#N/A</v>
      </c>
      <c r="D507" s="7" t="e">
        <f>C507+(L507*Configuration!$B$1)</f>
        <v>#N/A</v>
      </c>
      <c r="E507" s="7" t="e">
        <f>C507-(L507*Configuration!$B$1)</f>
        <v>#N/A</v>
      </c>
      <c r="G507" s="3">
        <f>IF(Configuration!B$3,MEDIAN(B:B),NA())</f>
        <v>0.10475000000000001</v>
      </c>
      <c r="I507" s="3">
        <f>IF(ISBLANK('Run Chart Creator'!B510),"",IF(ISBLANK('Run Chart Creator'!C510),Calculation!I506,Calculation!I506+1))</f>
      </c>
      <c r="J507" s="7" t="e">
        <f t="shared" si="24"/>
        <v>#VALUE!</v>
      </c>
      <c r="K507" s="7" t="e">
        <f t="shared" si="22"/>
        <v>#VALUE!</v>
      </c>
      <c r="L507" s="7" t="e">
        <f t="shared" si="23"/>
        <v>#VALUE!</v>
      </c>
    </row>
    <row r="508" spans="1:12" ht="15">
      <c r="A508" s="2">
        <f>IF(ISBLANK('Run Chart Creator'!A511),"",'Run Chart Creator'!A511)</f>
      </c>
      <c r="B508" s="8">
        <f>IF(ISBLANK('Run Chart Creator'!B511),"",'Run Chart Creator'!B511)</f>
      </c>
      <c r="C508" s="7" t="e">
        <f>IF(Configuration!B$2,SUMIF(I:I,I508,B:B)/COUNTIF(I:I,I508),NA())</f>
        <v>#N/A</v>
      </c>
      <c r="D508" s="7" t="e">
        <f>C508+(L508*Configuration!$B$1)</f>
        <v>#N/A</v>
      </c>
      <c r="E508" s="7" t="e">
        <f>C508-(L508*Configuration!$B$1)</f>
        <v>#N/A</v>
      </c>
      <c r="G508" s="3">
        <f>IF(Configuration!B$3,MEDIAN(B:B),NA())</f>
        <v>0.10475000000000001</v>
      </c>
      <c r="I508" s="3">
        <f>IF(ISBLANK('Run Chart Creator'!B511),"",IF(ISBLANK('Run Chart Creator'!C511),Calculation!I507,Calculation!I507+1))</f>
      </c>
      <c r="J508" s="7" t="e">
        <f t="shared" si="24"/>
        <v>#VALUE!</v>
      </c>
      <c r="K508" s="7" t="e">
        <f t="shared" si="22"/>
        <v>#VALUE!</v>
      </c>
      <c r="L508" s="7" t="e">
        <f t="shared" si="23"/>
        <v>#VALUE!</v>
      </c>
    </row>
    <row r="509" spans="1:12" ht="15">
      <c r="A509" s="2">
        <f>IF(ISBLANK('Run Chart Creator'!A512),"",'Run Chart Creator'!A512)</f>
      </c>
      <c r="B509" s="8">
        <f>IF(ISBLANK('Run Chart Creator'!B512),"",'Run Chart Creator'!B512)</f>
      </c>
      <c r="C509" s="7" t="e">
        <f>IF(Configuration!B$2,SUMIF(I:I,I509,B:B)/COUNTIF(I:I,I509),NA())</f>
        <v>#N/A</v>
      </c>
      <c r="D509" s="7" t="e">
        <f>C509+(L509*Configuration!$B$1)</f>
        <v>#N/A</v>
      </c>
      <c r="E509" s="7" t="e">
        <f>C509-(L509*Configuration!$B$1)</f>
        <v>#N/A</v>
      </c>
      <c r="G509" s="3">
        <f>IF(Configuration!B$3,MEDIAN(B:B),NA())</f>
        <v>0.10475000000000001</v>
      </c>
      <c r="I509" s="3">
        <f>IF(ISBLANK('Run Chart Creator'!B512),"",IF(ISBLANK('Run Chart Creator'!C512),Calculation!I508,Calculation!I508+1))</f>
      </c>
      <c r="J509" s="7" t="e">
        <f t="shared" si="24"/>
        <v>#VALUE!</v>
      </c>
      <c r="K509" s="7" t="e">
        <f t="shared" si="22"/>
        <v>#VALUE!</v>
      </c>
      <c r="L509" s="7" t="e">
        <f t="shared" si="23"/>
        <v>#VALUE!</v>
      </c>
    </row>
    <row r="510" spans="1:12" ht="15">
      <c r="A510" s="2">
        <f>IF(ISBLANK('Run Chart Creator'!A513),"",'Run Chart Creator'!A513)</f>
      </c>
      <c r="B510" s="8">
        <f>IF(ISBLANK('Run Chart Creator'!B513),"",'Run Chart Creator'!B513)</f>
      </c>
      <c r="C510" s="7" t="e">
        <f>IF(Configuration!B$2,SUMIF(I:I,I510,B:B)/COUNTIF(I:I,I510),NA())</f>
        <v>#N/A</v>
      </c>
      <c r="D510" s="7" t="e">
        <f>C510+(L510*Configuration!$B$1)</f>
        <v>#N/A</v>
      </c>
      <c r="E510" s="7" t="e">
        <f>C510-(L510*Configuration!$B$1)</f>
        <v>#N/A</v>
      </c>
      <c r="G510" s="3">
        <f>IF(Configuration!B$3,MEDIAN(B:B),NA())</f>
        <v>0.10475000000000001</v>
      </c>
      <c r="I510" s="3">
        <f>IF(ISBLANK('Run Chart Creator'!B513),"",IF(ISBLANK('Run Chart Creator'!C513),Calculation!I509,Calculation!I509+1))</f>
      </c>
      <c r="J510" s="7" t="e">
        <f t="shared" si="24"/>
        <v>#VALUE!</v>
      </c>
      <c r="K510" s="7" t="e">
        <f t="shared" si="22"/>
        <v>#VALUE!</v>
      </c>
      <c r="L510" s="7" t="e">
        <f t="shared" si="23"/>
        <v>#VALUE!</v>
      </c>
    </row>
    <row r="511" spans="1:12" ht="15">
      <c r="A511" s="2">
        <f>IF(ISBLANK('Run Chart Creator'!A514),"",'Run Chart Creator'!A514)</f>
      </c>
      <c r="B511" s="8">
        <f>IF(ISBLANK('Run Chart Creator'!B514),"",'Run Chart Creator'!B514)</f>
      </c>
      <c r="C511" s="7" t="e">
        <f>IF(Configuration!B$2,SUMIF(I:I,I511,B:B)/COUNTIF(I:I,I511),NA())</f>
        <v>#N/A</v>
      </c>
      <c r="D511" s="7" t="e">
        <f>C511+(L511*Configuration!$B$1)</f>
        <v>#N/A</v>
      </c>
      <c r="E511" s="7" t="e">
        <f>C511-(L511*Configuration!$B$1)</f>
        <v>#N/A</v>
      </c>
      <c r="G511" s="3">
        <f>IF(Configuration!B$3,MEDIAN(B:B),NA())</f>
        <v>0.10475000000000001</v>
      </c>
      <c r="I511" s="3">
        <f>IF(ISBLANK('Run Chart Creator'!B514),"",IF(ISBLANK('Run Chart Creator'!C514),Calculation!I510,Calculation!I510+1))</f>
      </c>
      <c r="J511" s="7" t="e">
        <f t="shared" si="24"/>
        <v>#VALUE!</v>
      </c>
      <c r="K511" s="7" t="e">
        <f t="shared" si="22"/>
        <v>#VALUE!</v>
      </c>
      <c r="L511" s="7" t="e">
        <f t="shared" si="23"/>
        <v>#VALUE!</v>
      </c>
    </row>
    <row r="512" spans="1:12" ht="15">
      <c r="A512" s="2">
        <f>IF(ISBLANK('Run Chart Creator'!A515),"",'Run Chart Creator'!A515)</f>
      </c>
      <c r="B512" s="8">
        <f>IF(ISBLANK('Run Chart Creator'!B515),"",'Run Chart Creator'!B515)</f>
      </c>
      <c r="C512" s="7" t="e">
        <f>IF(Configuration!B$2,SUMIF(I:I,I512,B:B)/COUNTIF(I:I,I512),NA())</f>
        <v>#N/A</v>
      </c>
      <c r="D512" s="7" t="e">
        <f>C512+(L512*Configuration!$B$1)</f>
        <v>#N/A</v>
      </c>
      <c r="E512" s="7" t="e">
        <f>C512-(L512*Configuration!$B$1)</f>
        <v>#N/A</v>
      </c>
      <c r="G512" s="3">
        <f>IF(Configuration!B$3,MEDIAN(B:B),NA())</f>
        <v>0.10475000000000001</v>
      </c>
      <c r="I512" s="3">
        <f>IF(ISBLANK('Run Chart Creator'!B515),"",IF(ISBLANK('Run Chart Creator'!C515),Calculation!I511,Calculation!I511+1))</f>
      </c>
      <c r="J512" s="7" t="e">
        <f t="shared" si="24"/>
        <v>#VALUE!</v>
      </c>
      <c r="K512" s="7" t="e">
        <f t="shared" si="22"/>
        <v>#VALUE!</v>
      </c>
      <c r="L512" s="7" t="e">
        <f t="shared" si="23"/>
        <v>#VALUE!</v>
      </c>
    </row>
    <row r="513" spans="1:12" ht="15">
      <c r="A513" s="2">
        <f>IF(ISBLANK('Run Chart Creator'!A516),"",'Run Chart Creator'!A516)</f>
      </c>
      <c r="B513" s="8">
        <f>IF(ISBLANK('Run Chart Creator'!B516),"",'Run Chart Creator'!B516)</f>
      </c>
      <c r="C513" s="7" t="e">
        <f>IF(Configuration!B$2,SUMIF(I:I,I513,B:B)/COUNTIF(I:I,I513),NA())</f>
        <v>#N/A</v>
      </c>
      <c r="D513" s="7" t="e">
        <f>C513+(L513*Configuration!$B$1)</f>
        <v>#N/A</v>
      </c>
      <c r="E513" s="7" t="e">
        <f>C513-(L513*Configuration!$B$1)</f>
        <v>#N/A</v>
      </c>
      <c r="G513" s="3">
        <f>IF(Configuration!B$3,MEDIAN(B:B),NA())</f>
        <v>0.10475000000000001</v>
      </c>
      <c r="I513" s="3">
        <f>IF(ISBLANK('Run Chart Creator'!B516),"",IF(ISBLANK('Run Chart Creator'!C516),Calculation!I512,Calculation!I512+1))</f>
      </c>
      <c r="J513" s="7" t="e">
        <f t="shared" si="24"/>
        <v>#VALUE!</v>
      </c>
      <c r="K513" s="7" t="e">
        <f t="shared" si="22"/>
        <v>#VALUE!</v>
      </c>
      <c r="L513" s="7" t="e">
        <f t="shared" si="23"/>
        <v>#VALUE!</v>
      </c>
    </row>
    <row r="514" spans="1:12" ht="15">
      <c r="A514" s="2">
        <f>IF(ISBLANK('Run Chart Creator'!A517),"",'Run Chart Creator'!A517)</f>
      </c>
      <c r="B514" s="8">
        <f>IF(ISBLANK('Run Chart Creator'!B517),"",'Run Chart Creator'!B517)</f>
      </c>
      <c r="C514" s="7" t="e">
        <f>IF(Configuration!B$2,SUMIF(I:I,I514,B:B)/COUNTIF(I:I,I514),NA())</f>
        <v>#N/A</v>
      </c>
      <c r="D514" s="7" t="e">
        <f>C514+(L514*Configuration!$B$1)</f>
        <v>#N/A</v>
      </c>
      <c r="E514" s="7" t="e">
        <f>C514-(L514*Configuration!$B$1)</f>
        <v>#N/A</v>
      </c>
      <c r="G514" s="3">
        <f>IF(Configuration!B$3,MEDIAN(B:B),NA())</f>
        <v>0.10475000000000001</v>
      </c>
      <c r="I514" s="3">
        <f>IF(ISBLANK('Run Chart Creator'!B517),"",IF(ISBLANK('Run Chart Creator'!C517),Calculation!I513,Calculation!I513+1))</f>
      </c>
      <c r="J514" s="7" t="e">
        <f t="shared" si="24"/>
        <v>#VALUE!</v>
      </c>
      <c r="K514" s="7" t="e">
        <f aca="true" t="shared" si="25" ref="K514:K577">SUMIF(I$1:I$65536,I514,J$1:J$65536)/(COUNTIF(I$1:I$65536,I514)-1)</f>
        <v>#VALUE!</v>
      </c>
      <c r="L514" s="7" t="e">
        <f t="shared" si="23"/>
        <v>#VALUE!</v>
      </c>
    </row>
    <row r="515" spans="1:12" ht="15">
      <c r="A515" s="2">
        <f>IF(ISBLANK('Run Chart Creator'!A518),"",'Run Chart Creator'!A518)</f>
      </c>
      <c r="B515" s="8">
        <f>IF(ISBLANK('Run Chart Creator'!B518),"",'Run Chart Creator'!B518)</f>
      </c>
      <c r="C515" s="7" t="e">
        <f>IF(Configuration!B$2,SUMIF(I:I,I515,B:B)/COUNTIF(I:I,I515),NA())</f>
        <v>#N/A</v>
      </c>
      <c r="D515" s="7" t="e">
        <f>C515+(L515*Configuration!$B$1)</f>
        <v>#N/A</v>
      </c>
      <c r="E515" s="7" t="e">
        <f>C515-(L515*Configuration!$B$1)</f>
        <v>#N/A</v>
      </c>
      <c r="G515" s="3">
        <f>IF(Configuration!B$3,MEDIAN(B:B),NA())</f>
        <v>0.10475000000000001</v>
      </c>
      <c r="I515" s="3">
        <f>IF(ISBLANK('Run Chart Creator'!B518),"",IF(ISBLANK('Run Chart Creator'!C518),Calculation!I514,Calculation!I514+1))</f>
      </c>
      <c r="J515" s="7" t="e">
        <f t="shared" si="24"/>
        <v>#VALUE!</v>
      </c>
      <c r="K515" s="7" t="e">
        <f t="shared" si="25"/>
        <v>#VALUE!</v>
      </c>
      <c r="L515" s="7" t="e">
        <f aca="true" t="shared" si="26" ref="L515:L578">SQRT(K515)</f>
        <v>#VALUE!</v>
      </c>
    </row>
    <row r="516" spans="1:12" ht="15">
      <c r="A516" s="2">
        <f>IF(ISBLANK('Run Chart Creator'!A519),"",'Run Chart Creator'!A519)</f>
      </c>
      <c r="B516" s="8">
        <f>IF(ISBLANK('Run Chart Creator'!B519),"",'Run Chart Creator'!B519)</f>
      </c>
      <c r="C516" s="7" t="e">
        <f>IF(Configuration!B$2,SUMIF(I:I,I516,B:B)/COUNTIF(I:I,I516),NA())</f>
        <v>#N/A</v>
      </c>
      <c r="D516" s="7" t="e">
        <f>C516+(L516*Configuration!$B$1)</f>
        <v>#N/A</v>
      </c>
      <c r="E516" s="7" t="e">
        <f>C516-(L516*Configuration!$B$1)</f>
        <v>#N/A</v>
      </c>
      <c r="G516" s="3">
        <f>IF(Configuration!B$3,MEDIAN(B:B),NA())</f>
        <v>0.10475000000000001</v>
      </c>
      <c r="I516" s="3">
        <f>IF(ISBLANK('Run Chart Creator'!B519),"",IF(ISBLANK('Run Chart Creator'!C519),Calculation!I515,Calculation!I515+1))</f>
      </c>
      <c r="J516" s="7" t="e">
        <f t="shared" si="24"/>
        <v>#VALUE!</v>
      </c>
      <c r="K516" s="7" t="e">
        <f t="shared" si="25"/>
        <v>#VALUE!</v>
      </c>
      <c r="L516" s="7" t="e">
        <f t="shared" si="26"/>
        <v>#VALUE!</v>
      </c>
    </row>
    <row r="517" spans="1:12" ht="15">
      <c r="A517" s="2">
        <f>IF(ISBLANK('Run Chart Creator'!A520),"",'Run Chart Creator'!A520)</f>
      </c>
      <c r="B517" s="8">
        <f>IF(ISBLANK('Run Chart Creator'!B520),"",'Run Chart Creator'!B520)</f>
      </c>
      <c r="C517" s="7" t="e">
        <f>IF(Configuration!B$2,SUMIF(I:I,I517,B:B)/COUNTIF(I:I,I517),NA())</f>
        <v>#N/A</v>
      </c>
      <c r="D517" s="7" t="e">
        <f>C517+(L517*Configuration!$B$1)</f>
        <v>#N/A</v>
      </c>
      <c r="E517" s="7" t="e">
        <f>C517-(L517*Configuration!$B$1)</f>
        <v>#N/A</v>
      </c>
      <c r="G517" s="3">
        <f>IF(Configuration!B$3,MEDIAN(B:B),NA())</f>
        <v>0.10475000000000001</v>
      </c>
      <c r="I517" s="3">
        <f>IF(ISBLANK('Run Chart Creator'!B520),"",IF(ISBLANK('Run Chart Creator'!C520),Calculation!I516,Calculation!I516+1))</f>
      </c>
      <c r="J517" s="7" t="e">
        <f t="shared" si="24"/>
        <v>#VALUE!</v>
      </c>
      <c r="K517" s="7" t="e">
        <f t="shared" si="25"/>
        <v>#VALUE!</v>
      </c>
      <c r="L517" s="7" t="e">
        <f t="shared" si="26"/>
        <v>#VALUE!</v>
      </c>
    </row>
    <row r="518" spans="1:12" ht="15">
      <c r="A518" s="2">
        <f>IF(ISBLANK('Run Chart Creator'!A521),"",'Run Chart Creator'!A521)</f>
      </c>
      <c r="B518" s="8">
        <f>IF(ISBLANK('Run Chart Creator'!B521),"",'Run Chart Creator'!B521)</f>
      </c>
      <c r="C518" s="7" t="e">
        <f>IF(Configuration!B$2,SUMIF(I:I,I518,B:B)/COUNTIF(I:I,I518),NA())</f>
        <v>#N/A</v>
      </c>
      <c r="D518" s="7" t="e">
        <f>C518+(L518*Configuration!$B$1)</f>
        <v>#N/A</v>
      </c>
      <c r="E518" s="7" t="e">
        <f>C518-(L518*Configuration!$B$1)</f>
        <v>#N/A</v>
      </c>
      <c r="G518" s="3">
        <f>IF(Configuration!B$3,MEDIAN(B:B),NA())</f>
        <v>0.10475000000000001</v>
      </c>
      <c r="I518" s="3">
        <f>IF(ISBLANK('Run Chart Creator'!B521),"",IF(ISBLANK('Run Chart Creator'!C521),Calculation!I517,Calculation!I517+1))</f>
      </c>
      <c r="J518" s="7" t="e">
        <f t="shared" si="24"/>
        <v>#VALUE!</v>
      </c>
      <c r="K518" s="7" t="e">
        <f t="shared" si="25"/>
        <v>#VALUE!</v>
      </c>
      <c r="L518" s="7" t="e">
        <f t="shared" si="26"/>
        <v>#VALUE!</v>
      </c>
    </row>
    <row r="519" spans="1:12" ht="15">
      <c r="A519" s="2">
        <f>IF(ISBLANK('Run Chart Creator'!A522),"",'Run Chart Creator'!A522)</f>
      </c>
      <c r="B519" s="8">
        <f>IF(ISBLANK('Run Chart Creator'!B522),"",'Run Chart Creator'!B522)</f>
      </c>
      <c r="C519" s="7" t="e">
        <f>IF(Configuration!B$2,SUMIF(I:I,I519,B:B)/COUNTIF(I:I,I519),NA())</f>
        <v>#N/A</v>
      </c>
      <c r="D519" s="7" t="e">
        <f>C519+(L519*Configuration!$B$1)</f>
        <v>#N/A</v>
      </c>
      <c r="E519" s="7" t="e">
        <f>C519-(L519*Configuration!$B$1)</f>
        <v>#N/A</v>
      </c>
      <c r="G519" s="3">
        <f>IF(Configuration!B$3,MEDIAN(B:B),NA())</f>
        <v>0.10475000000000001</v>
      </c>
      <c r="I519" s="3">
        <f>IF(ISBLANK('Run Chart Creator'!B522),"",IF(ISBLANK('Run Chart Creator'!C522),Calculation!I518,Calculation!I518+1))</f>
      </c>
      <c r="J519" s="7" t="e">
        <f t="shared" si="24"/>
        <v>#VALUE!</v>
      </c>
      <c r="K519" s="7" t="e">
        <f t="shared" si="25"/>
        <v>#VALUE!</v>
      </c>
      <c r="L519" s="7" t="e">
        <f t="shared" si="26"/>
        <v>#VALUE!</v>
      </c>
    </row>
    <row r="520" spans="1:12" ht="15">
      <c r="A520" s="2">
        <f>IF(ISBLANK('Run Chart Creator'!A523),"",'Run Chart Creator'!A523)</f>
      </c>
      <c r="B520" s="8">
        <f>IF(ISBLANK('Run Chart Creator'!B523),"",'Run Chart Creator'!B523)</f>
      </c>
      <c r="C520" s="7" t="e">
        <f>IF(Configuration!B$2,SUMIF(I:I,I520,B:B)/COUNTIF(I:I,I520),NA())</f>
        <v>#N/A</v>
      </c>
      <c r="D520" s="7" t="e">
        <f>C520+(L520*Configuration!$B$1)</f>
        <v>#N/A</v>
      </c>
      <c r="E520" s="7" t="e">
        <f>C520-(L520*Configuration!$B$1)</f>
        <v>#N/A</v>
      </c>
      <c r="G520" s="3">
        <f>IF(Configuration!B$3,MEDIAN(B:B),NA())</f>
        <v>0.10475000000000001</v>
      </c>
      <c r="I520" s="3">
        <f>IF(ISBLANK('Run Chart Creator'!B523),"",IF(ISBLANK('Run Chart Creator'!C523),Calculation!I519,Calculation!I519+1))</f>
      </c>
      <c r="J520" s="7" t="e">
        <f t="shared" si="24"/>
        <v>#VALUE!</v>
      </c>
      <c r="K520" s="7" t="e">
        <f t="shared" si="25"/>
        <v>#VALUE!</v>
      </c>
      <c r="L520" s="7" t="e">
        <f t="shared" si="26"/>
        <v>#VALUE!</v>
      </c>
    </row>
    <row r="521" spans="1:12" ht="15">
      <c r="A521" s="2">
        <f>IF(ISBLANK('Run Chart Creator'!A524),"",'Run Chart Creator'!A524)</f>
      </c>
      <c r="B521" s="8">
        <f>IF(ISBLANK('Run Chart Creator'!B524),"",'Run Chart Creator'!B524)</f>
      </c>
      <c r="C521" s="7" t="e">
        <f>IF(Configuration!B$2,SUMIF(I:I,I521,B:B)/COUNTIF(I:I,I521),NA())</f>
        <v>#N/A</v>
      </c>
      <c r="D521" s="7" t="e">
        <f>C521+(L521*Configuration!$B$1)</f>
        <v>#N/A</v>
      </c>
      <c r="E521" s="7" t="e">
        <f>C521-(L521*Configuration!$B$1)</f>
        <v>#N/A</v>
      </c>
      <c r="G521" s="3">
        <f>IF(Configuration!B$3,MEDIAN(B:B),NA())</f>
        <v>0.10475000000000001</v>
      </c>
      <c r="I521" s="3">
        <f>IF(ISBLANK('Run Chart Creator'!B524),"",IF(ISBLANK('Run Chart Creator'!C524),Calculation!I520,Calculation!I520+1))</f>
      </c>
      <c r="J521" s="7" t="e">
        <f t="shared" si="24"/>
        <v>#VALUE!</v>
      </c>
      <c r="K521" s="7" t="e">
        <f t="shared" si="25"/>
        <v>#VALUE!</v>
      </c>
      <c r="L521" s="7" t="e">
        <f t="shared" si="26"/>
        <v>#VALUE!</v>
      </c>
    </row>
    <row r="522" spans="1:12" ht="15">
      <c r="A522" s="2">
        <f>IF(ISBLANK('Run Chart Creator'!A525),"",'Run Chart Creator'!A525)</f>
      </c>
      <c r="B522" s="8">
        <f>IF(ISBLANK('Run Chart Creator'!B525),"",'Run Chart Creator'!B525)</f>
      </c>
      <c r="C522" s="7" t="e">
        <f>IF(Configuration!B$2,SUMIF(I:I,I522,B:B)/COUNTIF(I:I,I522),NA())</f>
        <v>#N/A</v>
      </c>
      <c r="D522" s="7" t="e">
        <f>C522+(L522*Configuration!$B$1)</f>
        <v>#N/A</v>
      </c>
      <c r="E522" s="7" t="e">
        <f>C522-(L522*Configuration!$B$1)</f>
        <v>#N/A</v>
      </c>
      <c r="G522" s="3">
        <f>IF(Configuration!B$3,MEDIAN(B:B),NA())</f>
        <v>0.10475000000000001</v>
      </c>
      <c r="I522" s="3">
        <f>IF(ISBLANK('Run Chart Creator'!B525),"",IF(ISBLANK('Run Chart Creator'!C525),Calculation!I521,Calculation!I521+1))</f>
      </c>
      <c r="J522" s="7" t="e">
        <f t="shared" si="24"/>
        <v>#VALUE!</v>
      </c>
      <c r="K522" s="7" t="e">
        <f t="shared" si="25"/>
        <v>#VALUE!</v>
      </c>
      <c r="L522" s="7" t="e">
        <f t="shared" si="26"/>
        <v>#VALUE!</v>
      </c>
    </row>
    <row r="523" spans="1:12" ht="15">
      <c r="A523" s="2">
        <f>IF(ISBLANK('Run Chart Creator'!A526),"",'Run Chart Creator'!A526)</f>
      </c>
      <c r="B523" s="8">
        <f>IF(ISBLANK('Run Chart Creator'!B526),"",'Run Chart Creator'!B526)</f>
      </c>
      <c r="C523" s="7" t="e">
        <f>IF(Configuration!B$2,SUMIF(I:I,I523,B:B)/COUNTIF(I:I,I523),NA())</f>
        <v>#N/A</v>
      </c>
      <c r="D523" s="7" t="e">
        <f>C523+(L523*Configuration!$B$1)</f>
        <v>#N/A</v>
      </c>
      <c r="E523" s="7" t="e">
        <f>C523-(L523*Configuration!$B$1)</f>
        <v>#N/A</v>
      </c>
      <c r="G523" s="3">
        <f>IF(Configuration!B$3,MEDIAN(B:B),NA())</f>
        <v>0.10475000000000001</v>
      </c>
      <c r="I523" s="3">
        <f>IF(ISBLANK('Run Chart Creator'!B526),"",IF(ISBLANK('Run Chart Creator'!C526),Calculation!I522,Calculation!I522+1))</f>
      </c>
      <c r="J523" s="7" t="e">
        <f t="shared" si="24"/>
        <v>#VALUE!</v>
      </c>
      <c r="K523" s="7" t="e">
        <f t="shared" si="25"/>
        <v>#VALUE!</v>
      </c>
      <c r="L523" s="7" t="e">
        <f t="shared" si="26"/>
        <v>#VALUE!</v>
      </c>
    </row>
    <row r="524" spans="1:12" ht="15">
      <c r="A524" s="2">
        <f>IF(ISBLANK('Run Chart Creator'!A527),"",'Run Chart Creator'!A527)</f>
      </c>
      <c r="B524" s="8">
        <f>IF(ISBLANK('Run Chart Creator'!B527),"",'Run Chart Creator'!B527)</f>
      </c>
      <c r="C524" s="7" t="e">
        <f>IF(Configuration!B$2,SUMIF(I:I,I524,B:B)/COUNTIF(I:I,I524),NA())</f>
        <v>#N/A</v>
      </c>
      <c r="D524" s="7" t="e">
        <f>C524+(L524*Configuration!$B$1)</f>
        <v>#N/A</v>
      </c>
      <c r="E524" s="7" t="e">
        <f>C524-(L524*Configuration!$B$1)</f>
        <v>#N/A</v>
      </c>
      <c r="G524" s="3">
        <f>IF(Configuration!B$3,MEDIAN(B:B),NA())</f>
        <v>0.10475000000000001</v>
      </c>
      <c r="I524" s="3">
        <f>IF(ISBLANK('Run Chart Creator'!B527),"",IF(ISBLANK('Run Chart Creator'!C527),Calculation!I523,Calculation!I523+1))</f>
      </c>
      <c r="J524" s="7" t="e">
        <f t="shared" si="24"/>
        <v>#VALUE!</v>
      </c>
      <c r="K524" s="7" t="e">
        <f t="shared" si="25"/>
        <v>#VALUE!</v>
      </c>
      <c r="L524" s="7" t="e">
        <f t="shared" si="26"/>
        <v>#VALUE!</v>
      </c>
    </row>
    <row r="525" spans="1:12" ht="15">
      <c r="A525" s="2">
        <f>IF(ISBLANK('Run Chart Creator'!A528),"",'Run Chart Creator'!A528)</f>
      </c>
      <c r="B525" s="8">
        <f>IF(ISBLANK('Run Chart Creator'!B528),"",'Run Chart Creator'!B528)</f>
      </c>
      <c r="C525" s="7" t="e">
        <f>IF(Configuration!B$2,SUMIF(I:I,I525,B:B)/COUNTIF(I:I,I525),NA())</f>
        <v>#N/A</v>
      </c>
      <c r="D525" s="7" t="e">
        <f>C525+(L525*Configuration!$B$1)</f>
        <v>#N/A</v>
      </c>
      <c r="E525" s="7" t="e">
        <f>C525-(L525*Configuration!$B$1)</f>
        <v>#N/A</v>
      </c>
      <c r="G525" s="3">
        <f>IF(Configuration!B$3,MEDIAN(B:B),NA())</f>
        <v>0.10475000000000001</v>
      </c>
      <c r="I525" s="3">
        <f>IF(ISBLANK('Run Chart Creator'!B528),"",IF(ISBLANK('Run Chart Creator'!C528),Calculation!I524,Calculation!I524+1))</f>
      </c>
      <c r="J525" s="7" t="e">
        <f t="shared" si="24"/>
        <v>#VALUE!</v>
      </c>
      <c r="K525" s="7" t="e">
        <f t="shared" si="25"/>
        <v>#VALUE!</v>
      </c>
      <c r="L525" s="7" t="e">
        <f t="shared" si="26"/>
        <v>#VALUE!</v>
      </c>
    </row>
    <row r="526" spans="1:12" ht="15">
      <c r="A526" s="2">
        <f>IF(ISBLANK('Run Chart Creator'!A529),"",'Run Chart Creator'!A529)</f>
      </c>
      <c r="B526" s="8">
        <f>IF(ISBLANK('Run Chart Creator'!B529),"",'Run Chart Creator'!B529)</f>
      </c>
      <c r="C526" s="7" t="e">
        <f>IF(Configuration!B$2,SUMIF(I:I,I526,B:B)/COUNTIF(I:I,I526),NA())</f>
        <v>#N/A</v>
      </c>
      <c r="D526" s="7" t="e">
        <f>C526+(L526*Configuration!$B$1)</f>
        <v>#N/A</v>
      </c>
      <c r="E526" s="7" t="e">
        <f>C526-(L526*Configuration!$B$1)</f>
        <v>#N/A</v>
      </c>
      <c r="G526" s="3">
        <f>IF(Configuration!B$3,MEDIAN(B:B),NA())</f>
        <v>0.10475000000000001</v>
      </c>
      <c r="I526" s="3">
        <f>IF(ISBLANK('Run Chart Creator'!B529),"",IF(ISBLANK('Run Chart Creator'!C529),Calculation!I525,Calculation!I525+1))</f>
      </c>
      <c r="J526" s="7" t="e">
        <f t="shared" si="24"/>
        <v>#VALUE!</v>
      </c>
      <c r="K526" s="7" t="e">
        <f t="shared" si="25"/>
        <v>#VALUE!</v>
      </c>
      <c r="L526" s="7" t="e">
        <f t="shared" si="26"/>
        <v>#VALUE!</v>
      </c>
    </row>
    <row r="527" spans="1:12" ht="15">
      <c r="A527" s="2">
        <f>IF(ISBLANK('Run Chart Creator'!A530),"",'Run Chart Creator'!A530)</f>
      </c>
      <c r="B527" s="8">
        <f>IF(ISBLANK('Run Chart Creator'!B530),"",'Run Chart Creator'!B530)</f>
      </c>
      <c r="C527" s="7" t="e">
        <f>IF(Configuration!B$2,SUMIF(I:I,I527,B:B)/COUNTIF(I:I,I527),NA())</f>
        <v>#N/A</v>
      </c>
      <c r="D527" s="7" t="e">
        <f>C527+(L527*Configuration!$B$1)</f>
        <v>#N/A</v>
      </c>
      <c r="E527" s="7" t="e">
        <f>C527-(L527*Configuration!$B$1)</f>
        <v>#N/A</v>
      </c>
      <c r="G527" s="3">
        <f>IF(Configuration!B$3,MEDIAN(B:B),NA())</f>
        <v>0.10475000000000001</v>
      </c>
      <c r="I527" s="3">
        <f>IF(ISBLANK('Run Chart Creator'!B530),"",IF(ISBLANK('Run Chart Creator'!C530),Calculation!I526,Calculation!I526+1))</f>
      </c>
      <c r="J527" s="7" t="e">
        <f t="shared" si="24"/>
        <v>#VALUE!</v>
      </c>
      <c r="K527" s="7" t="e">
        <f t="shared" si="25"/>
        <v>#VALUE!</v>
      </c>
      <c r="L527" s="7" t="e">
        <f t="shared" si="26"/>
        <v>#VALUE!</v>
      </c>
    </row>
    <row r="528" spans="1:12" ht="15">
      <c r="A528" s="2">
        <f>IF(ISBLANK('Run Chart Creator'!A531),"",'Run Chart Creator'!A531)</f>
      </c>
      <c r="B528" s="8">
        <f>IF(ISBLANK('Run Chart Creator'!B531),"",'Run Chart Creator'!B531)</f>
      </c>
      <c r="C528" s="7" t="e">
        <f>IF(Configuration!B$2,SUMIF(I:I,I528,B:B)/COUNTIF(I:I,I528),NA())</f>
        <v>#N/A</v>
      </c>
      <c r="D528" s="7" t="e">
        <f>C528+(L528*Configuration!$B$1)</f>
        <v>#N/A</v>
      </c>
      <c r="E528" s="7" t="e">
        <f>C528-(L528*Configuration!$B$1)</f>
        <v>#N/A</v>
      </c>
      <c r="G528" s="3">
        <f>IF(Configuration!B$3,MEDIAN(B:B),NA())</f>
        <v>0.10475000000000001</v>
      </c>
      <c r="I528" s="3">
        <f>IF(ISBLANK('Run Chart Creator'!B531),"",IF(ISBLANK('Run Chart Creator'!C531),Calculation!I527,Calculation!I527+1))</f>
      </c>
      <c r="J528" s="7" t="e">
        <f t="shared" si="24"/>
        <v>#VALUE!</v>
      </c>
      <c r="K528" s="7" t="e">
        <f t="shared" si="25"/>
        <v>#VALUE!</v>
      </c>
      <c r="L528" s="7" t="e">
        <f t="shared" si="26"/>
        <v>#VALUE!</v>
      </c>
    </row>
    <row r="529" spans="1:12" ht="15">
      <c r="A529" s="2">
        <f>IF(ISBLANK('Run Chart Creator'!A532),"",'Run Chart Creator'!A532)</f>
      </c>
      <c r="B529" s="8">
        <f>IF(ISBLANK('Run Chart Creator'!B532),"",'Run Chart Creator'!B532)</f>
      </c>
      <c r="C529" s="7" t="e">
        <f>IF(Configuration!B$2,SUMIF(I:I,I529,B:B)/COUNTIF(I:I,I529),NA())</f>
        <v>#N/A</v>
      </c>
      <c r="D529" s="7" t="e">
        <f>C529+(L529*Configuration!$B$1)</f>
        <v>#N/A</v>
      </c>
      <c r="E529" s="7" t="e">
        <f>C529-(L529*Configuration!$B$1)</f>
        <v>#N/A</v>
      </c>
      <c r="G529" s="3">
        <f>IF(Configuration!B$3,MEDIAN(B:B),NA())</f>
        <v>0.10475000000000001</v>
      </c>
      <c r="I529" s="3">
        <f>IF(ISBLANK('Run Chart Creator'!B532),"",IF(ISBLANK('Run Chart Creator'!C532),Calculation!I528,Calculation!I528+1))</f>
      </c>
      <c r="J529" s="7" t="e">
        <f t="shared" si="24"/>
        <v>#VALUE!</v>
      </c>
      <c r="K529" s="7" t="e">
        <f t="shared" si="25"/>
        <v>#VALUE!</v>
      </c>
      <c r="L529" s="7" t="e">
        <f t="shared" si="26"/>
        <v>#VALUE!</v>
      </c>
    </row>
    <row r="530" spans="1:12" ht="15">
      <c r="A530" s="2">
        <f>IF(ISBLANK('Run Chart Creator'!A533),"",'Run Chart Creator'!A533)</f>
      </c>
      <c r="B530" s="8">
        <f>IF(ISBLANK('Run Chart Creator'!B533),"",'Run Chart Creator'!B533)</f>
      </c>
      <c r="C530" s="7" t="e">
        <f>IF(Configuration!B$2,SUMIF(I:I,I530,B:B)/COUNTIF(I:I,I530),NA())</f>
        <v>#N/A</v>
      </c>
      <c r="D530" s="7" t="e">
        <f>C530+(L530*Configuration!$B$1)</f>
        <v>#N/A</v>
      </c>
      <c r="E530" s="7" t="e">
        <f>C530-(L530*Configuration!$B$1)</f>
        <v>#N/A</v>
      </c>
      <c r="G530" s="3">
        <f>IF(Configuration!B$3,MEDIAN(B:B),NA())</f>
        <v>0.10475000000000001</v>
      </c>
      <c r="I530" s="3">
        <f>IF(ISBLANK('Run Chart Creator'!B533),"",IF(ISBLANK('Run Chart Creator'!C533),Calculation!I529,Calculation!I529+1))</f>
      </c>
      <c r="J530" s="7" t="e">
        <f t="shared" si="24"/>
        <v>#VALUE!</v>
      </c>
      <c r="K530" s="7" t="e">
        <f t="shared" si="25"/>
        <v>#VALUE!</v>
      </c>
      <c r="L530" s="7" t="e">
        <f t="shared" si="26"/>
        <v>#VALUE!</v>
      </c>
    </row>
    <row r="531" spans="1:12" ht="15">
      <c r="A531" s="2">
        <f>IF(ISBLANK('Run Chart Creator'!A534),"",'Run Chart Creator'!A534)</f>
      </c>
      <c r="B531" s="8">
        <f>IF(ISBLANK('Run Chart Creator'!B534),"",'Run Chart Creator'!B534)</f>
      </c>
      <c r="C531" s="7" t="e">
        <f>IF(Configuration!B$2,SUMIF(I:I,I531,B:B)/COUNTIF(I:I,I531),NA())</f>
        <v>#N/A</v>
      </c>
      <c r="D531" s="7" t="e">
        <f>C531+(L531*Configuration!$B$1)</f>
        <v>#N/A</v>
      </c>
      <c r="E531" s="7" t="e">
        <f>C531-(L531*Configuration!$B$1)</f>
        <v>#N/A</v>
      </c>
      <c r="G531" s="3">
        <f>IF(Configuration!B$3,MEDIAN(B:B),NA())</f>
        <v>0.10475000000000001</v>
      </c>
      <c r="I531" s="3">
        <f>IF(ISBLANK('Run Chart Creator'!B534),"",IF(ISBLANK('Run Chart Creator'!C534),Calculation!I530,Calculation!I530+1))</f>
      </c>
      <c r="J531" s="7" t="e">
        <f t="shared" si="24"/>
        <v>#VALUE!</v>
      </c>
      <c r="K531" s="7" t="e">
        <f t="shared" si="25"/>
        <v>#VALUE!</v>
      </c>
      <c r="L531" s="7" t="e">
        <f t="shared" si="26"/>
        <v>#VALUE!</v>
      </c>
    </row>
    <row r="532" spans="1:12" ht="15">
      <c r="A532" s="2">
        <f>IF(ISBLANK('Run Chart Creator'!A535),"",'Run Chart Creator'!A535)</f>
      </c>
      <c r="B532" s="8">
        <f>IF(ISBLANK('Run Chart Creator'!B535),"",'Run Chart Creator'!B535)</f>
      </c>
      <c r="C532" s="7" t="e">
        <f>IF(Configuration!B$2,SUMIF(I:I,I532,B:B)/COUNTIF(I:I,I532),NA())</f>
        <v>#N/A</v>
      </c>
      <c r="D532" s="7" t="e">
        <f>C532+(L532*Configuration!$B$1)</f>
        <v>#N/A</v>
      </c>
      <c r="E532" s="7" t="e">
        <f>C532-(L532*Configuration!$B$1)</f>
        <v>#N/A</v>
      </c>
      <c r="G532" s="3">
        <f>IF(Configuration!B$3,MEDIAN(B:B),NA())</f>
        <v>0.10475000000000001</v>
      </c>
      <c r="I532" s="3">
        <f>IF(ISBLANK('Run Chart Creator'!B535),"",IF(ISBLANK('Run Chart Creator'!C535),Calculation!I531,Calculation!I531+1))</f>
      </c>
      <c r="J532" s="7" t="e">
        <f aca="true" t="shared" si="27" ref="J532:J595">POWER(B532-C532,2)</f>
        <v>#VALUE!</v>
      </c>
      <c r="K532" s="7" t="e">
        <f t="shared" si="25"/>
        <v>#VALUE!</v>
      </c>
      <c r="L532" s="7" t="e">
        <f t="shared" si="26"/>
        <v>#VALUE!</v>
      </c>
    </row>
    <row r="533" spans="1:12" ht="15">
      <c r="A533" s="2">
        <f>IF(ISBLANK('Run Chart Creator'!A536),"",'Run Chart Creator'!A536)</f>
      </c>
      <c r="B533" s="8">
        <f>IF(ISBLANK('Run Chart Creator'!B536),"",'Run Chart Creator'!B536)</f>
      </c>
      <c r="C533" s="7" t="e">
        <f>IF(Configuration!B$2,SUMIF(I:I,I533,B:B)/COUNTIF(I:I,I533),NA())</f>
        <v>#N/A</v>
      </c>
      <c r="D533" s="7" t="e">
        <f>C533+(L533*Configuration!$B$1)</f>
        <v>#N/A</v>
      </c>
      <c r="E533" s="7" t="e">
        <f>C533-(L533*Configuration!$B$1)</f>
        <v>#N/A</v>
      </c>
      <c r="G533" s="3">
        <f>IF(Configuration!B$3,MEDIAN(B:B),NA())</f>
        <v>0.10475000000000001</v>
      </c>
      <c r="I533" s="3">
        <f>IF(ISBLANK('Run Chart Creator'!B536),"",IF(ISBLANK('Run Chart Creator'!C536),Calculation!I532,Calculation!I532+1))</f>
      </c>
      <c r="J533" s="7" t="e">
        <f t="shared" si="27"/>
        <v>#VALUE!</v>
      </c>
      <c r="K533" s="7" t="e">
        <f t="shared" si="25"/>
        <v>#VALUE!</v>
      </c>
      <c r="L533" s="7" t="e">
        <f t="shared" si="26"/>
        <v>#VALUE!</v>
      </c>
    </row>
    <row r="534" spans="1:12" ht="15">
      <c r="A534" s="2">
        <f>IF(ISBLANK('Run Chart Creator'!A537),"",'Run Chart Creator'!A537)</f>
      </c>
      <c r="B534" s="8">
        <f>IF(ISBLANK('Run Chart Creator'!B537),"",'Run Chart Creator'!B537)</f>
      </c>
      <c r="C534" s="7" t="e">
        <f>IF(Configuration!B$2,SUMIF(I:I,I534,B:B)/COUNTIF(I:I,I534),NA())</f>
        <v>#N/A</v>
      </c>
      <c r="D534" s="7" t="e">
        <f>C534+(L534*Configuration!$B$1)</f>
        <v>#N/A</v>
      </c>
      <c r="E534" s="7" t="e">
        <f>C534-(L534*Configuration!$B$1)</f>
        <v>#N/A</v>
      </c>
      <c r="G534" s="3">
        <f>IF(Configuration!B$3,MEDIAN(B:B),NA())</f>
        <v>0.10475000000000001</v>
      </c>
      <c r="I534" s="3">
        <f>IF(ISBLANK('Run Chart Creator'!B537),"",IF(ISBLANK('Run Chart Creator'!C537),Calculation!I533,Calculation!I533+1))</f>
      </c>
      <c r="J534" s="7" t="e">
        <f t="shared" si="27"/>
        <v>#VALUE!</v>
      </c>
      <c r="K534" s="7" t="e">
        <f t="shared" si="25"/>
        <v>#VALUE!</v>
      </c>
      <c r="L534" s="7" t="e">
        <f t="shared" si="26"/>
        <v>#VALUE!</v>
      </c>
    </row>
    <row r="535" spans="1:12" ht="15">
      <c r="A535" s="2">
        <f>IF(ISBLANK('Run Chart Creator'!A538),"",'Run Chart Creator'!A538)</f>
      </c>
      <c r="B535" s="8">
        <f>IF(ISBLANK('Run Chart Creator'!B538),"",'Run Chart Creator'!B538)</f>
      </c>
      <c r="C535" s="7" t="e">
        <f>IF(Configuration!B$2,SUMIF(I:I,I535,B:B)/COUNTIF(I:I,I535),NA())</f>
        <v>#N/A</v>
      </c>
      <c r="D535" s="7" t="e">
        <f>C535+(L535*Configuration!$B$1)</f>
        <v>#N/A</v>
      </c>
      <c r="E535" s="7" t="e">
        <f>C535-(L535*Configuration!$B$1)</f>
        <v>#N/A</v>
      </c>
      <c r="G535" s="3">
        <f>IF(Configuration!B$3,MEDIAN(B:B),NA())</f>
        <v>0.10475000000000001</v>
      </c>
      <c r="I535" s="3">
        <f>IF(ISBLANK('Run Chart Creator'!B538),"",IF(ISBLANK('Run Chart Creator'!C538),Calculation!I534,Calculation!I534+1))</f>
      </c>
      <c r="J535" s="7" t="e">
        <f t="shared" si="27"/>
        <v>#VALUE!</v>
      </c>
      <c r="K535" s="7" t="e">
        <f t="shared" si="25"/>
        <v>#VALUE!</v>
      </c>
      <c r="L535" s="7" t="e">
        <f t="shared" si="26"/>
        <v>#VALUE!</v>
      </c>
    </row>
    <row r="536" spans="1:12" ht="15">
      <c r="A536" s="2">
        <f>IF(ISBLANK('Run Chart Creator'!A539),"",'Run Chart Creator'!A539)</f>
      </c>
      <c r="B536" s="8">
        <f>IF(ISBLANK('Run Chart Creator'!B539),"",'Run Chart Creator'!B539)</f>
      </c>
      <c r="C536" s="7" t="e">
        <f>IF(Configuration!B$2,SUMIF(I:I,I536,B:B)/COUNTIF(I:I,I536),NA())</f>
        <v>#N/A</v>
      </c>
      <c r="D536" s="7" t="e">
        <f>C536+(L536*Configuration!$B$1)</f>
        <v>#N/A</v>
      </c>
      <c r="E536" s="7" t="e">
        <f>C536-(L536*Configuration!$B$1)</f>
        <v>#N/A</v>
      </c>
      <c r="G536" s="3">
        <f>IF(Configuration!B$3,MEDIAN(B:B),NA())</f>
        <v>0.10475000000000001</v>
      </c>
      <c r="I536" s="3">
        <f>IF(ISBLANK('Run Chart Creator'!B539),"",IF(ISBLANK('Run Chart Creator'!C539),Calculation!I535,Calculation!I535+1))</f>
      </c>
      <c r="J536" s="7" t="e">
        <f t="shared" si="27"/>
        <v>#VALUE!</v>
      </c>
      <c r="K536" s="7" t="e">
        <f t="shared" si="25"/>
        <v>#VALUE!</v>
      </c>
      <c r="L536" s="7" t="e">
        <f t="shared" si="26"/>
        <v>#VALUE!</v>
      </c>
    </row>
    <row r="537" spans="1:12" ht="15">
      <c r="A537" s="2">
        <f>IF(ISBLANK('Run Chart Creator'!A540),"",'Run Chart Creator'!A540)</f>
      </c>
      <c r="B537" s="8">
        <f>IF(ISBLANK('Run Chart Creator'!B540),"",'Run Chart Creator'!B540)</f>
      </c>
      <c r="C537" s="7" t="e">
        <f>IF(Configuration!B$2,SUMIF(I:I,I537,B:B)/COUNTIF(I:I,I537),NA())</f>
        <v>#N/A</v>
      </c>
      <c r="D537" s="7" t="e">
        <f>C537+(L537*Configuration!$B$1)</f>
        <v>#N/A</v>
      </c>
      <c r="E537" s="7" t="e">
        <f>C537-(L537*Configuration!$B$1)</f>
        <v>#N/A</v>
      </c>
      <c r="G537" s="3">
        <f>IF(Configuration!B$3,MEDIAN(B:B),NA())</f>
        <v>0.10475000000000001</v>
      </c>
      <c r="I537" s="3">
        <f>IF(ISBLANK('Run Chart Creator'!B540),"",IF(ISBLANK('Run Chart Creator'!C540),Calculation!I536,Calculation!I536+1))</f>
      </c>
      <c r="J537" s="7" t="e">
        <f t="shared" si="27"/>
        <v>#VALUE!</v>
      </c>
      <c r="K537" s="7" t="e">
        <f t="shared" si="25"/>
        <v>#VALUE!</v>
      </c>
      <c r="L537" s="7" t="e">
        <f t="shared" si="26"/>
        <v>#VALUE!</v>
      </c>
    </row>
    <row r="538" spans="1:12" ht="15">
      <c r="A538" s="2">
        <f>IF(ISBLANK('Run Chart Creator'!A541),"",'Run Chart Creator'!A541)</f>
      </c>
      <c r="B538" s="8">
        <f>IF(ISBLANK('Run Chart Creator'!B541),"",'Run Chart Creator'!B541)</f>
      </c>
      <c r="C538" s="7" t="e">
        <f>IF(Configuration!B$2,SUMIF(I:I,I538,B:B)/COUNTIF(I:I,I538),NA())</f>
        <v>#N/A</v>
      </c>
      <c r="D538" s="7" t="e">
        <f>C538+(L538*Configuration!$B$1)</f>
        <v>#N/A</v>
      </c>
      <c r="E538" s="7" t="e">
        <f>C538-(L538*Configuration!$B$1)</f>
        <v>#N/A</v>
      </c>
      <c r="G538" s="3">
        <f>IF(Configuration!B$3,MEDIAN(B:B),NA())</f>
        <v>0.10475000000000001</v>
      </c>
      <c r="I538" s="3">
        <f>IF(ISBLANK('Run Chart Creator'!B541),"",IF(ISBLANK('Run Chart Creator'!C541),Calculation!I537,Calculation!I537+1))</f>
      </c>
      <c r="J538" s="7" t="e">
        <f t="shared" si="27"/>
        <v>#VALUE!</v>
      </c>
      <c r="K538" s="7" t="e">
        <f t="shared" si="25"/>
        <v>#VALUE!</v>
      </c>
      <c r="L538" s="7" t="e">
        <f t="shared" si="26"/>
        <v>#VALUE!</v>
      </c>
    </row>
    <row r="539" spans="1:12" ht="15">
      <c r="A539" s="2">
        <f>IF(ISBLANK('Run Chart Creator'!A542),"",'Run Chart Creator'!A542)</f>
      </c>
      <c r="B539" s="8">
        <f>IF(ISBLANK('Run Chart Creator'!B542),"",'Run Chart Creator'!B542)</f>
      </c>
      <c r="C539" s="7" t="e">
        <f>IF(Configuration!B$2,SUMIF(I:I,I539,B:B)/COUNTIF(I:I,I539),NA())</f>
        <v>#N/A</v>
      </c>
      <c r="D539" s="7" t="e">
        <f>C539+(L539*Configuration!$B$1)</f>
        <v>#N/A</v>
      </c>
      <c r="E539" s="7" t="e">
        <f>C539-(L539*Configuration!$B$1)</f>
        <v>#N/A</v>
      </c>
      <c r="G539" s="3">
        <f>IF(Configuration!B$3,MEDIAN(B:B),NA())</f>
        <v>0.10475000000000001</v>
      </c>
      <c r="I539" s="3">
        <f>IF(ISBLANK('Run Chart Creator'!B542),"",IF(ISBLANK('Run Chart Creator'!C542),Calculation!I538,Calculation!I538+1))</f>
      </c>
      <c r="J539" s="7" t="e">
        <f t="shared" si="27"/>
        <v>#VALUE!</v>
      </c>
      <c r="K539" s="7" t="e">
        <f t="shared" si="25"/>
        <v>#VALUE!</v>
      </c>
      <c r="L539" s="7" t="e">
        <f t="shared" si="26"/>
        <v>#VALUE!</v>
      </c>
    </row>
    <row r="540" spans="1:12" ht="15">
      <c r="A540" s="2">
        <f>IF(ISBLANK('Run Chart Creator'!A543),"",'Run Chart Creator'!A543)</f>
      </c>
      <c r="B540" s="8">
        <f>IF(ISBLANK('Run Chart Creator'!B543),"",'Run Chart Creator'!B543)</f>
      </c>
      <c r="C540" s="7" t="e">
        <f>IF(Configuration!B$2,SUMIF(I:I,I540,B:B)/COUNTIF(I:I,I540),NA())</f>
        <v>#N/A</v>
      </c>
      <c r="D540" s="7" t="e">
        <f>C540+(L540*Configuration!$B$1)</f>
        <v>#N/A</v>
      </c>
      <c r="E540" s="7" t="e">
        <f>C540-(L540*Configuration!$B$1)</f>
        <v>#N/A</v>
      </c>
      <c r="G540" s="3">
        <f>IF(Configuration!B$3,MEDIAN(B:B),NA())</f>
        <v>0.10475000000000001</v>
      </c>
      <c r="I540" s="3">
        <f>IF(ISBLANK('Run Chart Creator'!B543),"",IF(ISBLANK('Run Chart Creator'!C543),Calculation!I539,Calculation!I539+1))</f>
      </c>
      <c r="J540" s="7" t="e">
        <f t="shared" si="27"/>
        <v>#VALUE!</v>
      </c>
      <c r="K540" s="7" t="e">
        <f t="shared" si="25"/>
        <v>#VALUE!</v>
      </c>
      <c r="L540" s="7" t="e">
        <f t="shared" si="26"/>
        <v>#VALUE!</v>
      </c>
    </row>
    <row r="541" spans="1:12" ht="15">
      <c r="A541" s="2">
        <f>IF(ISBLANK('Run Chart Creator'!A544),"",'Run Chart Creator'!A544)</f>
      </c>
      <c r="B541" s="8">
        <f>IF(ISBLANK('Run Chart Creator'!B544),"",'Run Chart Creator'!B544)</f>
      </c>
      <c r="C541" s="7" t="e">
        <f>IF(Configuration!B$2,SUMIF(I:I,I541,B:B)/COUNTIF(I:I,I541),NA())</f>
        <v>#N/A</v>
      </c>
      <c r="D541" s="7" t="e">
        <f>C541+(L541*Configuration!$B$1)</f>
        <v>#N/A</v>
      </c>
      <c r="E541" s="7" t="e">
        <f>C541-(L541*Configuration!$B$1)</f>
        <v>#N/A</v>
      </c>
      <c r="G541" s="3">
        <f>IF(Configuration!B$3,MEDIAN(B:B),NA())</f>
        <v>0.10475000000000001</v>
      </c>
      <c r="I541" s="3">
        <f>IF(ISBLANK('Run Chart Creator'!B544),"",IF(ISBLANK('Run Chart Creator'!C544),Calculation!I540,Calculation!I540+1))</f>
      </c>
      <c r="J541" s="7" t="e">
        <f t="shared" si="27"/>
        <v>#VALUE!</v>
      </c>
      <c r="K541" s="7" t="e">
        <f t="shared" si="25"/>
        <v>#VALUE!</v>
      </c>
      <c r="L541" s="7" t="e">
        <f t="shared" si="26"/>
        <v>#VALUE!</v>
      </c>
    </row>
    <row r="542" spans="1:12" ht="15">
      <c r="A542" s="2">
        <f>IF(ISBLANK('Run Chart Creator'!A545),"",'Run Chart Creator'!A545)</f>
      </c>
      <c r="B542" s="8">
        <f>IF(ISBLANK('Run Chart Creator'!B545),"",'Run Chart Creator'!B545)</f>
      </c>
      <c r="C542" s="7" t="e">
        <f>IF(Configuration!B$2,SUMIF(I:I,I542,B:B)/COUNTIF(I:I,I542),NA())</f>
        <v>#N/A</v>
      </c>
      <c r="D542" s="7" t="e">
        <f>C542+(L542*Configuration!$B$1)</f>
        <v>#N/A</v>
      </c>
      <c r="E542" s="7" t="e">
        <f>C542-(L542*Configuration!$B$1)</f>
        <v>#N/A</v>
      </c>
      <c r="G542" s="3">
        <f>IF(Configuration!B$3,MEDIAN(B:B),NA())</f>
        <v>0.10475000000000001</v>
      </c>
      <c r="I542" s="3">
        <f>IF(ISBLANK('Run Chart Creator'!B545),"",IF(ISBLANK('Run Chart Creator'!C545),Calculation!I541,Calculation!I541+1))</f>
      </c>
      <c r="J542" s="7" t="e">
        <f t="shared" si="27"/>
        <v>#VALUE!</v>
      </c>
      <c r="K542" s="7" t="e">
        <f t="shared" si="25"/>
        <v>#VALUE!</v>
      </c>
      <c r="L542" s="7" t="e">
        <f t="shared" si="26"/>
        <v>#VALUE!</v>
      </c>
    </row>
    <row r="543" spans="1:12" ht="15">
      <c r="A543" s="2">
        <f>IF(ISBLANK('Run Chart Creator'!A546),"",'Run Chart Creator'!A546)</f>
      </c>
      <c r="B543" s="8">
        <f>IF(ISBLANK('Run Chart Creator'!B546),"",'Run Chart Creator'!B546)</f>
      </c>
      <c r="C543" s="7" t="e">
        <f>IF(Configuration!B$2,SUMIF(I:I,I543,B:B)/COUNTIF(I:I,I543),NA())</f>
        <v>#N/A</v>
      </c>
      <c r="D543" s="7" t="e">
        <f>C543+(L543*Configuration!$B$1)</f>
        <v>#N/A</v>
      </c>
      <c r="E543" s="7" t="e">
        <f>C543-(L543*Configuration!$B$1)</f>
        <v>#N/A</v>
      </c>
      <c r="G543" s="3">
        <f>IF(Configuration!B$3,MEDIAN(B:B),NA())</f>
        <v>0.10475000000000001</v>
      </c>
      <c r="I543" s="3">
        <f>IF(ISBLANK('Run Chart Creator'!B546),"",IF(ISBLANK('Run Chart Creator'!C546),Calculation!I542,Calculation!I542+1))</f>
      </c>
      <c r="J543" s="7" t="e">
        <f t="shared" si="27"/>
        <v>#VALUE!</v>
      </c>
      <c r="K543" s="7" t="e">
        <f t="shared" si="25"/>
        <v>#VALUE!</v>
      </c>
      <c r="L543" s="7" t="e">
        <f t="shared" si="26"/>
        <v>#VALUE!</v>
      </c>
    </row>
    <row r="544" spans="1:12" ht="15">
      <c r="A544" s="2">
        <f>IF(ISBLANK('Run Chart Creator'!A547),"",'Run Chart Creator'!A547)</f>
      </c>
      <c r="B544" s="8">
        <f>IF(ISBLANK('Run Chart Creator'!B547),"",'Run Chart Creator'!B547)</f>
      </c>
      <c r="C544" s="7" t="e">
        <f>IF(Configuration!B$2,SUMIF(I:I,I544,B:B)/COUNTIF(I:I,I544),NA())</f>
        <v>#N/A</v>
      </c>
      <c r="D544" s="7" t="e">
        <f>C544+(L544*Configuration!$B$1)</f>
        <v>#N/A</v>
      </c>
      <c r="E544" s="7" t="e">
        <f>C544-(L544*Configuration!$B$1)</f>
        <v>#N/A</v>
      </c>
      <c r="G544" s="3">
        <f>IF(Configuration!B$3,MEDIAN(B:B),NA())</f>
        <v>0.10475000000000001</v>
      </c>
      <c r="I544" s="3">
        <f>IF(ISBLANK('Run Chart Creator'!B547),"",IF(ISBLANK('Run Chart Creator'!C547),Calculation!I543,Calculation!I543+1))</f>
      </c>
      <c r="J544" s="7" t="e">
        <f t="shared" si="27"/>
        <v>#VALUE!</v>
      </c>
      <c r="K544" s="7" t="e">
        <f t="shared" si="25"/>
        <v>#VALUE!</v>
      </c>
      <c r="L544" s="7" t="e">
        <f t="shared" si="26"/>
        <v>#VALUE!</v>
      </c>
    </row>
    <row r="545" spans="1:12" ht="15">
      <c r="A545" s="2">
        <f>IF(ISBLANK('Run Chart Creator'!A548),"",'Run Chart Creator'!A548)</f>
      </c>
      <c r="B545" s="8">
        <f>IF(ISBLANK('Run Chart Creator'!B548),"",'Run Chart Creator'!B548)</f>
      </c>
      <c r="C545" s="7" t="e">
        <f>IF(Configuration!B$2,SUMIF(I:I,I545,B:B)/COUNTIF(I:I,I545),NA())</f>
        <v>#N/A</v>
      </c>
      <c r="D545" s="7" t="e">
        <f>C545+(L545*Configuration!$B$1)</f>
        <v>#N/A</v>
      </c>
      <c r="E545" s="7" t="e">
        <f>C545-(L545*Configuration!$B$1)</f>
        <v>#N/A</v>
      </c>
      <c r="G545" s="3">
        <f>IF(Configuration!B$3,MEDIAN(B:B),NA())</f>
        <v>0.10475000000000001</v>
      </c>
      <c r="I545" s="3">
        <f>IF(ISBLANK('Run Chart Creator'!B548),"",IF(ISBLANK('Run Chart Creator'!C548),Calculation!I544,Calculation!I544+1))</f>
      </c>
      <c r="J545" s="7" t="e">
        <f t="shared" si="27"/>
        <v>#VALUE!</v>
      </c>
      <c r="K545" s="7" t="e">
        <f t="shared" si="25"/>
        <v>#VALUE!</v>
      </c>
      <c r="L545" s="7" t="e">
        <f t="shared" si="26"/>
        <v>#VALUE!</v>
      </c>
    </row>
    <row r="546" spans="1:12" ht="15">
      <c r="A546" s="2">
        <f>IF(ISBLANK('Run Chart Creator'!A549),"",'Run Chart Creator'!A549)</f>
      </c>
      <c r="B546" s="8">
        <f>IF(ISBLANK('Run Chart Creator'!B549),"",'Run Chart Creator'!B549)</f>
      </c>
      <c r="C546" s="7" t="e">
        <f>IF(Configuration!B$2,SUMIF(I:I,I546,B:B)/COUNTIF(I:I,I546),NA())</f>
        <v>#N/A</v>
      </c>
      <c r="D546" s="7" t="e">
        <f>C546+(L546*Configuration!$B$1)</f>
        <v>#N/A</v>
      </c>
      <c r="E546" s="7" t="e">
        <f>C546-(L546*Configuration!$B$1)</f>
        <v>#N/A</v>
      </c>
      <c r="G546" s="3">
        <f>IF(Configuration!B$3,MEDIAN(B:B),NA())</f>
        <v>0.10475000000000001</v>
      </c>
      <c r="I546" s="3">
        <f>IF(ISBLANK('Run Chart Creator'!B549),"",IF(ISBLANK('Run Chart Creator'!C549),Calculation!I545,Calculation!I545+1))</f>
      </c>
      <c r="J546" s="7" t="e">
        <f t="shared" si="27"/>
        <v>#VALUE!</v>
      </c>
      <c r="K546" s="7" t="e">
        <f t="shared" si="25"/>
        <v>#VALUE!</v>
      </c>
      <c r="L546" s="7" t="e">
        <f t="shared" si="26"/>
        <v>#VALUE!</v>
      </c>
    </row>
    <row r="547" spans="1:12" ht="15">
      <c r="A547" s="2">
        <f>IF(ISBLANK('Run Chart Creator'!A550),"",'Run Chart Creator'!A550)</f>
      </c>
      <c r="B547" s="8">
        <f>IF(ISBLANK('Run Chart Creator'!B550),"",'Run Chart Creator'!B550)</f>
      </c>
      <c r="C547" s="7" t="e">
        <f>IF(Configuration!B$2,SUMIF(I:I,I547,B:B)/COUNTIF(I:I,I547),NA())</f>
        <v>#N/A</v>
      </c>
      <c r="D547" s="7" t="e">
        <f>C547+(L547*Configuration!$B$1)</f>
        <v>#N/A</v>
      </c>
      <c r="E547" s="7" t="e">
        <f>C547-(L547*Configuration!$B$1)</f>
        <v>#N/A</v>
      </c>
      <c r="G547" s="3">
        <f>IF(Configuration!B$3,MEDIAN(B:B),NA())</f>
        <v>0.10475000000000001</v>
      </c>
      <c r="I547" s="3">
        <f>IF(ISBLANK('Run Chart Creator'!B550),"",IF(ISBLANK('Run Chart Creator'!C550),Calculation!I546,Calculation!I546+1))</f>
      </c>
      <c r="J547" s="7" t="e">
        <f t="shared" si="27"/>
        <v>#VALUE!</v>
      </c>
      <c r="K547" s="7" t="e">
        <f t="shared" si="25"/>
        <v>#VALUE!</v>
      </c>
      <c r="L547" s="7" t="e">
        <f t="shared" si="26"/>
        <v>#VALUE!</v>
      </c>
    </row>
    <row r="548" spans="1:12" ht="15">
      <c r="A548" s="2">
        <f>IF(ISBLANK('Run Chart Creator'!A551),"",'Run Chart Creator'!A551)</f>
      </c>
      <c r="B548" s="8">
        <f>IF(ISBLANK('Run Chart Creator'!B551),"",'Run Chart Creator'!B551)</f>
      </c>
      <c r="C548" s="7" t="e">
        <f>IF(Configuration!B$2,SUMIF(I:I,I548,B:B)/COUNTIF(I:I,I548),NA())</f>
        <v>#N/A</v>
      </c>
      <c r="D548" s="7" t="e">
        <f>C548+(L548*Configuration!$B$1)</f>
        <v>#N/A</v>
      </c>
      <c r="E548" s="7" t="e">
        <f>C548-(L548*Configuration!$B$1)</f>
        <v>#N/A</v>
      </c>
      <c r="G548" s="3">
        <f>IF(Configuration!B$3,MEDIAN(B:B),NA())</f>
        <v>0.10475000000000001</v>
      </c>
      <c r="I548" s="3">
        <f>IF(ISBLANK('Run Chart Creator'!B551),"",IF(ISBLANK('Run Chart Creator'!C551),Calculation!I547,Calculation!I547+1))</f>
      </c>
      <c r="J548" s="7" t="e">
        <f t="shared" si="27"/>
        <v>#VALUE!</v>
      </c>
      <c r="K548" s="7" t="e">
        <f t="shared" si="25"/>
        <v>#VALUE!</v>
      </c>
      <c r="L548" s="7" t="e">
        <f t="shared" si="26"/>
        <v>#VALUE!</v>
      </c>
    </row>
    <row r="549" spans="1:12" ht="15">
      <c r="A549" s="2">
        <f>IF(ISBLANK('Run Chart Creator'!A552),"",'Run Chart Creator'!A552)</f>
      </c>
      <c r="B549" s="8">
        <f>IF(ISBLANK('Run Chart Creator'!B552),"",'Run Chart Creator'!B552)</f>
      </c>
      <c r="C549" s="7" t="e">
        <f>IF(Configuration!B$2,SUMIF(I:I,I549,B:B)/COUNTIF(I:I,I549),NA())</f>
        <v>#N/A</v>
      </c>
      <c r="D549" s="7" t="e">
        <f>C549+(L549*Configuration!$B$1)</f>
        <v>#N/A</v>
      </c>
      <c r="E549" s="7" t="e">
        <f>C549-(L549*Configuration!$B$1)</f>
        <v>#N/A</v>
      </c>
      <c r="G549" s="3">
        <f>IF(Configuration!B$3,MEDIAN(B:B),NA())</f>
        <v>0.10475000000000001</v>
      </c>
      <c r="I549" s="3">
        <f>IF(ISBLANK('Run Chart Creator'!B552),"",IF(ISBLANK('Run Chart Creator'!C552),Calculation!I548,Calculation!I548+1))</f>
      </c>
      <c r="J549" s="7" t="e">
        <f t="shared" si="27"/>
        <v>#VALUE!</v>
      </c>
      <c r="K549" s="7" t="e">
        <f t="shared" si="25"/>
        <v>#VALUE!</v>
      </c>
      <c r="L549" s="7" t="e">
        <f t="shared" si="26"/>
        <v>#VALUE!</v>
      </c>
    </row>
    <row r="550" spans="1:12" ht="15">
      <c r="A550" s="2">
        <f>IF(ISBLANK('Run Chart Creator'!A553),"",'Run Chart Creator'!A553)</f>
      </c>
      <c r="B550" s="8">
        <f>IF(ISBLANK('Run Chart Creator'!B553),"",'Run Chart Creator'!B553)</f>
      </c>
      <c r="C550" s="7" t="e">
        <f>IF(Configuration!B$2,SUMIF(I:I,I550,B:B)/COUNTIF(I:I,I550),NA())</f>
        <v>#N/A</v>
      </c>
      <c r="D550" s="7" t="e">
        <f>C550+(L550*Configuration!$B$1)</f>
        <v>#N/A</v>
      </c>
      <c r="E550" s="7" t="e">
        <f>C550-(L550*Configuration!$B$1)</f>
        <v>#N/A</v>
      </c>
      <c r="G550" s="3">
        <f>IF(Configuration!B$3,MEDIAN(B:B),NA())</f>
        <v>0.10475000000000001</v>
      </c>
      <c r="I550" s="3">
        <f>IF(ISBLANK('Run Chart Creator'!B553),"",IF(ISBLANK('Run Chart Creator'!C553),Calculation!I549,Calculation!I549+1))</f>
      </c>
      <c r="J550" s="7" t="e">
        <f t="shared" si="27"/>
        <v>#VALUE!</v>
      </c>
      <c r="K550" s="7" t="e">
        <f t="shared" si="25"/>
        <v>#VALUE!</v>
      </c>
      <c r="L550" s="7" t="e">
        <f t="shared" si="26"/>
        <v>#VALUE!</v>
      </c>
    </row>
    <row r="551" spans="1:12" ht="15">
      <c r="A551" s="2">
        <f>IF(ISBLANK('Run Chart Creator'!A554),"",'Run Chart Creator'!A554)</f>
      </c>
      <c r="B551" s="8">
        <f>IF(ISBLANK('Run Chart Creator'!B554),"",'Run Chart Creator'!B554)</f>
      </c>
      <c r="C551" s="7" t="e">
        <f>IF(Configuration!B$2,SUMIF(I:I,I551,B:B)/COUNTIF(I:I,I551),NA())</f>
        <v>#N/A</v>
      </c>
      <c r="D551" s="7" t="e">
        <f>C551+(L551*Configuration!$B$1)</f>
        <v>#N/A</v>
      </c>
      <c r="E551" s="7" t="e">
        <f>C551-(L551*Configuration!$B$1)</f>
        <v>#N/A</v>
      </c>
      <c r="G551" s="3">
        <f>IF(Configuration!B$3,MEDIAN(B:B),NA())</f>
        <v>0.10475000000000001</v>
      </c>
      <c r="I551" s="3">
        <f>IF(ISBLANK('Run Chart Creator'!B554),"",IF(ISBLANK('Run Chart Creator'!C554),Calculation!I550,Calculation!I550+1))</f>
      </c>
      <c r="J551" s="7" t="e">
        <f t="shared" si="27"/>
        <v>#VALUE!</v>
      </c>
      <c r="K551" s="7" t="e">
        <f t="shared" si="25"/>
        <v>#VALUE!</v>
      </c>
      <c r="L551" s="7" t="e">
        <f t="shared" si="26"/>
        <v>#VALUE!</v>
      </c>
    </row>
    <row r="552" spans="1:12" ht="15">
      <c r="A552" s="2">
        <f>IF(ISBLANK('Run Chart Creator'!A555),"",'Run Chart Creator'!A555)</f>
      </c>
      <c r="B552" s="8">
        <f>IF(ISBLANK('Run Chart Creator'!B555),"",'Run Chart Creator'!B555)</f>
      </c>
      <c r="C552" s="7" t="e">
        <f>IF(Configuration!B$2,SUMIF(I:I,I552,B:B)/COUNTIF(I:I,I552),NA())</f>
        <v>#N/A</v>
      </c>
      <c r="D552" s="7" t="e">
        <f>C552+(L552*Configuration!$B$1)</f>
        <v>#N/A</v>
      </c>
      <c r="E552" s="7" t="e">
        <f>C552-(L552*Configuration!$B$1)</f>
        <v>#N/A</v>
      </c>
      <c r="G552" s="3">
        <f>IF(Configuration!B$3,MEDIAN(B:B),NA())</f>
        <v>0.10475000000000001</v>
      </c>
      <c r="I552" s="3">
        <f>IF(ISBLANK('Run Chart Creator'!B555),"",IF(ISBLANK('Run Chart Creator'!C555),Calculation!I551,Calculation!I551+1))</f>
      </c>
      <c r="J552" s="7" t="e">
        <f t="shared" si="27"/>
        <v>#VALUE!</v>
      </c>
      <c r="K552" s="7" t="e">
        <f t="shared" si="25"/>
        <v>#VALUE!</v>
      </c>
      <c r="L552" s="7" t="e">
        <f t="shared" si="26"/>
        <v>#VALUE!</v>
      </c>
    </row>
    <row r="553" spans="1:12" ht="15">
      <c r="A553" s="2">
        <f>IF(ISBLANK('Run Chart Creator'!A556),"",'Run Chart Creator'!A556)</f>
      </c>
      <c r="B553" s="8">
        <f>IF(ISBLANK('Run Chart Creator'!B556),"",'Run Chart Creator'!B556)</f>
      </c>
      <c r="C553" s="7" t="e">
        <f>IF(Configuration!B$2,SUMIF(I:I,I553,B:B)/COUNTIF(I:I,I553),NA())</f>
        <v>#N/A</v>
      </c>
      <c r="D553" s="7" t="e">
        <f>C553+(L553*Configuration!$B$1)</f>
        <v>#N/A</v>
      </c>
      <c r="E553" s="7" t="e">
        <f>C553-(L553*Configuration!$B$1)</f>
        <v>#N/A</v>
      </c>
      <c r="G553" s="3">
        <f>IF(Configuration!B$3,MEDIAN(B:B),NA())</f>
        <v>0.10475000000000001</v>
      </c>
      <c r="I553" s="3">
        <f>IF(ISBLANK('Run Chart Creator'!B556),"",IF(ISBLANK('Run Chart Creator'!C556),Calculation!I552,Calculation!I552+1))</f>
      </c>
      <c r="J553" s="7" t="e">
        <f t="shared" si="27"/>
        <v>#VALUE!</v>
      </c>
      <c r="K553" s="7" t="e">
        <f t="shared" si="25"/>
        <v>#VALUE!</v>
      </c>
      <c r="L553" s="7" t="e">
        <f t="shared" si="26"/>
        <v>#VALUE!</v>
      </c>
    </row>
    <row r="554" spans="1:12" ht="15">
      <c r="A554" s="2">
        <f>IF(ISBLANK('Run Chart Creator'!A557),"",'Run Chart Creator'!A557)</f>
      </c>
      <c r="B554" s="8">
        <f>IF(ISBLANK('Run Chart Creator'!B557),"",'Run Chart Creator'!B557)</f>
      </c>
      <c r="C554" s="7" t="e">
        <f>IF(Configuration!B$2,SUMIF(I:I,I554,B:B)/COUNTIF(I:I,I554),NA())</f>
        <v>#N/A</v>
      </c>
      <c r="D554" s="7" t="e">
        <f>C554+(L554*Configuration!$B$1)</f>
        <v>#N/A</v>
      </c>
      <c r="E554" s="7" t="e">
        <f>C554-(L554*Configuration!$B$1)</f>
        <v>#N/A</v>
      </c>
      <c r="G554" s="3">
        <f>IF(Configuration!B$3,MEDIAN(B:B),NA())</f>
        <v>0.10475000000000001</v>
      </c>
      <c r="I554" s="3">
        <f>IF(ISBLANK('Run Chart Creator'!B557),"",IF(ISBLANK('Run Chart Creator'!C557),Calculation!I553,Calculation!I553+1))</f>
      </c>
      <c r="J554" s="7" t="e">
        <f t="shared" si="27"/>
        <v>#VALUE!</v>
      </c>
      <c r="K554" s="7" t="e">
        <f t="shared" si="25"/>
        <v>#VALUE!</v>
      </c>
      <c r="L554" s="7" t="e">
        <f t="shared" si="26"/>
        <v>#VALUE!</v>
      </c>
    </row>
    <row r="555" spans="1:12" ht="15">
      <c r="A555" s="2">
        <f>IF(ISBLANK('Run Chart Creator'!A558),"",'Run Chart Creator'!A558)</f>
      </c>
      <c r="B555" s="8">
        <f>IF(ISBLANK('Run Chart Creator'!B558),"",'Run Chart Creator'!B558)</f>
      </c>
      <c r="C555" s="7" t="e">
        <f>IF(Configuration!B$2,SUMIF(I:I,I555,B:B)/COUNTIF(I:I,I555),NA())</f>
        <v>#N/A</v>
      </c>
      <c r="D555" s="7" t="e">
        <f>C555+(L555*Configuration!$B$1)</f>
        <v>#N/A</v>
      </c>
      <c r="E555" s="7" t="e">
        <f>C555-(L555*Configuration!$B$1)</f>
        <v>#N/A</v>
      </c>
      <c r="G555" s="3">
        <f>IF(Configuration!B$3,MEDIAN(B:B),NA())</f>
        <v>0.10475000000000001</v>
      </c>
      <c r="I555" s="3">
        <f>IF(ISBLANK('Run Chart Creator'!B558),"",IF(ISBLANK('Run Chart Creator'!C558),Calculation!I554,Calculation!I554+1))</f>
      </c>
      <c r="J555" s="7" t="e">
        <f t="shared" si="27"/>
        <v>#VALUE!</v>
      </c>
      <c r="K555" s="7" t="e">
        <f t="shared" si="25"/>
        <v>#VALUE!</v>
      </c>
      <c r="L555" s="7" t="e">
        <f t="shared" si="26"/>
        <v>#VALUE!</v>
      </c>
    </row>
    <row r="556" spans="1:12" ht="15">
      <c r="A556" s="2">
        <f>IF(ISBLANK('Run Chart Creator'!A559),"",'Run Chart Creator'!A559)</f>
      </c>
      <c r="B556" s="8">
        <f>IF(ISBLANK('Run Chart Creator'!B559),"",'Run Chart Creator'!B559)</f>
      </c>
      <c r="C556" s="7" t="e">
        <f>IF(Configuration!B$2,SUMIF(I:I,I556,B:B)/COUNTIF(I:I,I556),NA())</f>
        <v>#N/A</v>
      </c>
      <c r="D556" s="7" t="e">
        <f>C556+(L556*Configuration!$B$1)</f>
        <v>#N/A</v>
      </c>
      <c r="E556" s="7" t="e">
        <f>C556-(L556*Configuration!$B$1)</f>
        <v>#N/A</v>
      </c>
      <c r="G556" s="3">
        <f>IF(Configuration!B$3,MEDIAN(B:B),NA())</f>
        <v>0.10475000000000001</v>
      </c>
      <c r="I556" s="3">
        <f>IF(ISBLANK('Run Chart Creator'!B559),"",IF(ISBLANK('Run Chart Creator'!C559),Calculation!I555,Calculation!I555+1))</f>
      </c>
      <c r="J556" s="7" t="e">
        <f t="shared" si="27"/>
        <v>#VALUE!</v>
      </c>
      <c r="K556" s="7" t="e">
        <f t="shared" si="25"/>
        <v>#VALUE!</v>
      </c>
      <c r="L556" s="7" t="e">
        <f t="shared" si="26"/>
        <v>#VALUE!</v>
      </c>
    </row>
    <row r="557" spans="1:12" ht="15">
      <c r="A557" s="2">
        <f>IF(ISBLANK('Run Chart Creator'!A560),"",'Run Chart Creator'!A560)</f>
      </c>
      <c r="B557" s="8">
        <f>IF(ISBLANK('Run Chart Creator'!B560),"",'Run Chart Creator'!B560)</f>
      </c>
      <c r="C557" s="7" t="e">
        <f>IF(Configuration!B$2,SUMIF(I:I,I557,B:B)/COUNTIF(I:I,I557),NA())</f>
        <v>#N/A</v>
      </c>
      <c r="D557" s="7" t="e">
        <f>C557+(L557*Configuration!$B$1)</f>
        <v>#N/A</v>
      </c>
      <c r="E557" s="7" t="e">
        <f>C557-(L557*Configuration!$B$1)</f>
        <v>#N/A</v>
      </c>
      <c r="G557" s="3">
        <f>IF(Configuration!B$3,MEDIAN(B:B),NA())</f>
        <v>0.10475000000000001</v>
      </c>
      <c r="I557" s="3">
        <f>IF(ISBLANK('Run Chart Creator'!B560),"",IF(ISBLANK('Run Chart Creator'!C560),Calculation!I556,Calculation!I556+1))</f>
      </c>
      <c r="J557" s="7" t="e">
        <f t="shared" si="27"/>
        <v>#VALUE!</v>
      </c>
      <c r="K557" s="7" t="e">
        <f t="shared" si="25"/>
        <v>#VALUE!</v>
      </c>
      <c r="L557" s="7" t="e">
        <f t="shared" si="26"/>
        <v>#VALUE!</v>
      </c>
    </row>
    <row r="558" spans="1:12" ht="15">
      <c r="A558" s="2">
        <f>IF(ISBLANK('Run Chart Creator'!A561),"",'Run Chart Creator'!A561)</f>
      </c>
      <c r="B558" s="8">
        <f>IF(ISBLANK('Run Chart Creator'!B561),"",'Run Chart Creator'!B561)</f>
      </c>
      <c r="C558" s="7" t="e">
        <f>IF(Configuration!B$2,SUMIF(I:I,I558,B:B)/COUNTIF(I:I,I558),NA())</f>
        <v>#N/A</v>
      </c>
      <c r="D558" s="7" t="e">
        <f>C558+(L558*Configuration!$B$1)</f>
        <v>#N/A</v>
      </c>
      <c r="E558" s="7" t="e">
        <f>C558-(L558*Configuration!$B$1)</f>
        <v>#N/A</v>
      </c>
      <c r="G558" s="3">
        <f>IF(Configuration!B$3,MEDIAN(B:B),NA())</f>
        <v>0.10475000000000001</v>
      </c>
      <c r="I558" s="3">
        <f>IF(ISBLANK('Run Chart Creator'!B561),"",IF(ISBLANK('Run Chart Creator'!C561),Calculation!I557,Calculation!I557+1))</f>
      </c>
      <c r="J558" s="7" t="e">
        <f t="shared" si="27"/>
        <v>#VALUE!</v>
      </c>
      <c r="K558" s="7" t="e">
        <f t="shared" si="25"/>
        <v>#VALUE!</v>
      </c>
      <c r="L558" s="7" t="e">
        <f t="shared" si="26"/>
        <v>#VALUE!</v>
      </c>
    </row>
    <row r="559" spans="1:12" ht="15">
      <c r="A559" s="2">
        <f>IF(ISBLANK('Run Chart Creator'!A562),"",'Run Chart Creator'!A562)</f>
      </c>
      <c r="B559" s="8">
        <f>IF(ISBLANK('Run Chart Creator'!B562),"",'Run Chart Creator'!B562)</f>
      </c>
      <c r="C559" s="7" t="e">
        <f>IF(Configuration!B$2,SUMIF(I:I,I559,B:B)/COUNTIF(I:I,I559),NA())</f>
        <v>#N/A</v>
      </c>
      <c r="D559" s="7" t="e">
        <f>C559+(L559*Configuration!$B$1)</f>
        <v>#N/A</v>
      </c>
      <c r="E559" s="7" t="e">
        <f>C559-(L559*Configuration!$B$1)</f>
        <v>#N/A</v>
      </c>
      <c r="G559" s="3">
        <f>IF(Configuration!B$3,MEDIAN(B:B),NA())</f>
        <v>0.10475000000000001</v>
      </c>
      <c r="I559" s="3">
        <f>IF(ISBLANK('Run Chart Creator'!B562),"",IF(ISBLANK('Run Chart Creator'!C562),Calculation!I558,Calculation!I558+1))</f>
      </c>
      <c r="J559" s="7" t="e">
        <f t="shared" si="27"/>
        <v>#VALUE!</v>
      </c>
      <c r="K559" s="7" t="e">
        <f t="shared" si="25"/>
        <v>#VALUE!</v>
      </c>
      <c r="L559" s="7" t="e">
        <f t="shared" si="26"/>
        <v>#VALUE!</v>
      </c>
    </row>
    <row r="560" spans="1:12" ht="15">
      <c r="A560" s="2">
        <f>IF(ISBLANK('Run Chart Creator'!A563),"",'Run Chart Creator'!A563)</f>
      </c>
      <c r="B560" s="8">
        <f>IF(ISBLANK('Run Chart Creator'!B563),"",'Run Chart Creator'!B563)</f>
      </c>
      <c r="C560" s="7" t="e">
        <f>IF(Configuration!B$2,SUMIF(I:I,I560,B:B)/COUNTIF(I:I,I560),NA())</f>
        <v>#N/A</v>
      </c>
      <c r="D560" s="7" t="e">
        <f>C560+(L560*Configuration!$B$1)</f>
        <v>#N/A</v>
      </c>
      <c r="E560" s="7" t="e">
        <f>C560-(L560*Configuration!$B$1)</f>
        <v>#N/A</v>
      </c>
      <c r="G560" s="3">
        <f>IF(Configuration!B$3,MEDIAN(B:B),NA())</f>
        <v>0.10475000000000001</v>
      </c>
      <c r="I560" s="3">
        <f>IF(ISBLANK('Run Chart Creator'!B563),"",IF(ISBLANK('Run Chart Creator'!C563),Calculation!I559,Calculation!I559+1))</f>
      </c>
      <c r="J560" s="7" t="e">
        <f t="shared" si="27"/>
        <v>#VALUE!</v>
      </c>
      <c r="K560" s="7" t="e">
        <f t="shared" si="25"/>
        <v>#VALUE!</v>
      </c>
      <c r="L560" s="7" t="e">
        <f t="shared" si="26"/>
        <v>#VALUE!</v>
      </c>
    </row>
    <row r="561" spans="1:12" ht="15">
      <c r="A561" s="2">
        <f>IF(ISBLANK('Run Chart Creator'!A564),"",'Run Chart Creator'!A564)</f>
      </c>
      <c r="B561" s="8">
        <f>IF(ISBLANK('Run Chart Creator'!B564),"",'Run Chart Creator'!B564)</f>
      </c>
      <c r="C561" s="7" t="e">
        <f>IF(Configuration!B$2,SUMIF(I:I,I561,B:B)/COUNTIF(I:I,I561),NA())</f>
        <v>#N/A</v>
      </c>
      <c r="D561" s="7" t="e">
        <f>C561+(L561*Configuration!$B$1)</f>
        <v>#N/A</v>
      </c>
      <c r="E561" s="7" t="e">
        <f>C561-(L561*Configuration!$B$1)</f>
        <v>#N/A</v>
      </c>
      <c r="G561" s="3">
        <f>IF(Configuration!B$3,MEDIAN(B:B),NA())</f>
        <v>0.10475000000000001</v>
      </c>
      <c r="I561" s="3">
        <f>IF(ISBLANK('Run Chart Creator'!B564),"",IF(ISBLANK('Run Chart Creator'!C564),Calculation!I560,Calculation!I560+1))</f>
      </c>
      <c r="J561" s="7" t="e">
        <f t="shared" si="27"/>
        <v>#VALUE!</v>
      </c>
      <c r="K561" s="7" t="e">
        <f t="shared" si="25"/>
        <v>#VALUE!</v>
      </c>
      <c r="L561" s="7" t="e">
        <f t="shared" si="26"/>
        <v>#VALUE!</v>
      </c>
    </row>
    <row r="562" spans="1:12" ht="15">
      <c r="A562" s="2">
        <f>IF(ISBLANK('Run Chart Creator'!A565),"",'Run Chart Creator'!A565)</f>
      </c>
      <c r="B562" s="8">
        <f>IF(ISBLANK('Run Chart Creator'!B565),"",'Run Chart Creator'!B565)</f>
      </c>
      <c r="C562" s="7" t="e">
        <f>IF(Configuration!B$2,SUMIF(I:I,I562,B:B)/COUNTIF(I:I,I562),NA())</f>
        <v>#N/A</v>
      </c>
      <c r="D562" s="7" t="e">
        <f>C562+(L562*Configuration!$B$1)</f>
        <v>#N/A</v>
      </c>
      <c r="E562" s="7" t="e">
        <f>C562-(L562*Configuration!$B$1)</f>
        <v>#N/A</v>
      </c>
      <c r="G562" s="3">
        <f>IF(Configuration!B$3,MEDIAN(B:B),NA())</f>
        <v>0.10475000000000001</v>
      </c>
      <c r="I562" s="3">
        <f>IF(ISBLANK('Run Chart Creator'!B565),"",IF(ISBLANK('Run Chart Creator'!C565),Calculation!I561,Calculation!I561+1))</f>
      </c>
      <c r="J562" s="7" t="e">
        <f t="shared" si="27"/>
        <v>#VALUE!</v>
      </c>
      <c r="K562" s="7" t="e">
        <f t="shared" si="25"/>
        <v>#VALUE!</v>
      </c>
      <c r="L562" s="7" t="e">
        <f t="shared" si="26"/>
        <v>#VALUE!</v>
      </c>
    </row>
    <row r="563" spans="1:12" ht="15">
      <c r="A563" s="2">
        <f>IF(ISBLANK('Run Chart Creator'!A566),"",'Run Chart Creator'!A566)</f>
      </c>
      <c r="B563" s="8">
        <f>IF(ISBLANK('Run Chart Creator'!B566),"",'Run Chart Creator'!B566)</f>
      </c>
      <c r="C563" s="7" t="e">
        <f>IF(Configuration!B$2,SUMIF(I:I,I563,B:B)/COUNTIF(I:I,I563),NA())</f>
        <v>#N/A</v>
      </c>
      <c r="D563" s="7" t="e">
        <f>C563+(L563*Configuration!$B$1)</f>
        <v>#N/A</v>
      </c>
      <c r="E563" s="7" t="e">
        <f>C563-(L563*Configuration!$B$1)</f>
        <v>#N/A</v>
      </c>
      <c r="G563" s="3">
        <f>IF(Configuration!B$3,MEDIAN(B:B),NA())</f>
        <v>0.10475000000000001</v>
      </c>
      <c r="I563" s="3">
        <f>IF(ISBLANK('Run Chart Creator'!B566),"",IF(ISBLANK('Run Chart Creator'!C566),Calculation!I562,Calculation!I562+1))</f>
      </c>
      <c r="J563" s="7" t="e">
        <f t="shared" si="27"/>
        <v>#VALUE!</v>
      </c>
      <c r="K563" s="7" t="e">
        <f t="shared" si="25"/>
        <v>#VALUE!</v>
      </c>
      <c r="L563" s="7" t="e">
        <f t="shared" si="26"/>
        <v>#VALUE!</v>
      </c>
    </row>
    <row r="564" spans="1:12" ht="15">
      <c r="A564" s="2">
        <f>IF(ISBLANK('Run Chart Creator'!A567),"",'Run Chart Creator'!A567)</f>
      </c>
      <c r="B564" s="8">
        <f>IF(ISBLANK('Run Chart Creator'!B567),"",'Run Chart Creator'!B567)</f>
      </c>
      <c r="C564" s="7" t="e">
        <f>IF(Configuration!B$2,SUMIF(I:I,I564,B:B)/COUNTIF(I:I,I564),NA())</f>
        <v>#N/A</v>
      </c>
      <c r="D564" s="7" t="e">
        <f>C564+(L564*Configuration!$B$1)</f>
        <v>#N/A</v>
      </c>
      <c r="E564" s="7" t="e">
        <f>C564-(L564*Configuration!$B$1)</f>
        <v>#N/A</v>
      </c>
      <c r="G564" s="3">
        <f>IF(Configuration!B$3,MEDIAN(B:B),NA())</f>
        <v>0.10475000000000001</v>
      </c>
      <c r="I564" s="3">
        <f>IF(ISBLANK('Run Chart Creator'!B567),"",IF(ISBLANK('Run Chart Creator'!C567),Calculation!I563,Calculation!I563+1))</f>
      </c>
      <c r="J564" s="7" t="e">
        <f t="shared" si="27"/>
        <v>#VALUE!</v>
      </c>
      <c r="K564" s="7" t="e">
        <f t="shared" si="25"/>
        <v>#VALUE!</v>
      </c>
      <c r="L564" s="7" t="e">
        <f t="shared" si="26"/>
        <v>#VALUE!</v>
      </c>
    </row>
    <row r="565" spans="1:12" ht="15">
      <c r="A565" s="2">
        <f>IF(ISBLANK('Run Chart Creator'!A568),"",'Run Chart Creator'!A568)</f>
      </c>
      <c r="B565" s="8">
        <f>IF(ISBLANK('Run Chart Creator'!B568),"",'Run Chart Creator'!B568)</f>
      </c>
      <c r="C565" s="7" t="e">
        <f>IF(Configuration!B$2,SUMIF(I:I,I565,B:B)/COUNTIF(I:I,I565),NA())</f>
        <v>#N/A</v>
      </c>
      <c r="D565" s="7" t="e">
        <f>C565+(L565*Configuration!$B$1)</f>
        <v>#N/A</v>
      </c>
      <c r="E565" s="7" t="e">
        <f>C565-(L565*Configuration!$B$1)</f>
        <v>#N/A</v>
      </c>
      <c r="G565" s="3">
        <f>IF(Configuration!B$3,MEDIAN(B:B),NA())</f>
        <v>0.10475000000000001</v>
      </c>
      <c r="I565" s="3">
        <f>IF(ISBLANK('Run Chart Creator'!B568),"",IF(ISBLANK('Run Chart Creator'!C568),Calculation!I564,Calculation!I564+1))</f>
      </c>
      <c r="J565" s="7" t="e">
        <f t="shared" si="27"/>
        <v>#VALUE!</v>
      </c>
      <c r="K565" s="7" t="e">
        <f t="shared" si="25"/>
        <v>#VALUE!</v>
      </c>
      <c r="L565" s="7" t="e">
        <f t="shared" si="26"/>
        <v>#VALUE!</v>
      </c>
    </row>
    <row r="566" spans="1:12" ht="15">
      <c r="A566" s="2">
        <f>IF(ISBLANK('Run Chart Creator'!A569),"",'Run Chart Creator'!A569)</f>
      </c>
      <c r="B566" s="8">
        <f>IF(ISBLANK('Run Chart Creator'!B569),"",'Run Chart Creator'!B569)</f>
      </c>
      <c r="C566" s="7" t="e">
        <f>IF(Configuration!B$2,SUMIF(I:I,I566,B:B)/COUNTIF(I:I,I566),NA())</f>
        <v>#N/A</v>
      </c>
      <c r="D566" s="7" t="e">
        <f>C566+(L566*Configuration!$B$1)</f>
        <v>#N/A</v>
      </c>
      <c r="E566" s="7" t="e">
        <f>C566-(L566*Configuration!$B$1)</f>
        <v>#N/A</v>
      </c>
      <c r="G566" s="3">
        <f>IF(Configuration!B$3,MEDIAN(B:B),NA())</f>
        <v>0.10475000000000001</v>
      </c>
      <c r="I566" s="3">
        <f>IF(ISBLANK('Run Chart Creator'!B569),"",IF(ISBLANK('Run Chart Creator'!C569),Calculation!I565,Calculation!I565+1))</f>
      </c>
      <c r="J566" s="7" t="e">
        <f t="shared" si="27"/>
        <v>#VALUE!</v>
      </c>
      <c r="K566" s="7" t="e">
        <f t="shared" si="25"/>
        <v>#VALUE!</v>
      </c>
      <c r="L566" s="7" t="e">
        <f t="shared" si="26"/>
        <v>#VALUE!</v>
      </c>
    </row>
    <row r="567" spans="1:12" ht="15">
      <c r="A567" s="2">
        <f>IF(ISBLANK('Run Chart Creator'!A570),"",'Run Chart Creator'!A570)</f>
      </c>
      <c r="B567" s="8">
        <f>IF(ISBLANK('Run Chart Creator'!B570),"",'Run Chart Creator'!B570)</f>
      </c>
      <c r="C567" s="7" t="e">
        <f>IF(Configuration!B$2,SUMIF(I:I,I567,B:B)/COUNTIF(I:I,I567),NA())</f>
        <v>#N/A</v>
      </c>
      <c r="D567" s="7" t="e">
        <f>C567+(L567*Configuration!$B$1)</f>
        <v>#N/A</v>
      </c>
      <c r="E567" s="7" t="e">
        <f>C567-(L567*Configuration!$B$1)</f>
        <v>#N/A</v>
      </c>
      <c r="G567" s="3">
        <f>IF(Configuration!B$3,MEDIAN(B:B),NA())</f>
        <v>0.10475000000000001</v>
      </c>
      <c r="I567" s="3">
        <f>IF(ISBLANK('Run Chart Creator'!B570),"",IF(ISBLANK('Run Chart Creator'!C570),Calculation!I566,Calculation!I566+1))</f>
      </c>
      <c r="J567" s="7" t="e">
        <f t="shared" si="27"/>
        <v>#VALUE!</v>
      </c>
      <c r="K567" s="7" t="e">
        <f t="shared" si="25"/>
        <v>#VALUE!</v>
      </c>
      <c r="L567" s="7" t="e">
        <f t="shared" si="26"/>
        <v>#VALUE!</v>
      </c>
    </row>
    <row r="568" spans="1:12" ht="15">
      <c r="A568" s="2">
        <f>IF(ISBLANK('Run Chart Creator'!A571),"",'Run Chart Creator'!A571)</f>
      </c>
      <c r="B568" s="8">
        <f>IF(ISBLANK('Run Chart Creator'!B571),"",'Run Chart Creator'!B571)</f>
      </c>
      <c r="C568" s="7" t="e">
        <f>IF(Configuration!B$2,SUMIF(I:I,I568,B:B)/COUNTIF(I:I,I568),NA())</f>
        <v>#N/A</v>
      </c>
      <c r="D568" s="7" t="e">
        <f>C568+(L568*Configuration!$B$1)</f>
        <v>#N/A</v>
      </c>
      <c r="E568" s="7" t="e">
        <f>C568-(L568*Configuration!$B$1)</f>
        <v>#N/A</v>
      </c>
      <c r="G568" s="3">
        <f>IF(Configuration!B$3,MEDIAN(B:B),NA())</f>
        <v>0.10475000000000001</v>
      </c>
      <c r="I568" s="3">
        <f>IF(ISBLANK('Run Chart Creator'!B571),"",IF(ISBLANK('Run Chart Creator'!C571),Calculation!I567,Calculation!I567+1))</f>
      </c>
      <c r="J568" s="7" t="e">
        <f t="shared" si="27"/>
        <v>#VALUE!</v>
      </c>
      <c r="K568" s="7" t="e">
        <f t="shared" si="25"/>
        <v>#VALUE!</v>
      </c>
      <c r="L568" s="7" t="e">
        <f t="shared" si="26"/>
        <v>#VALUE!</v>
      </c>
    </row>
    <row r="569" spans="1:12" ht="15">
      <c r="A569" s="2">
        <f>IF(ISBLANK('Run Chart Creator'!A572),"",'Run Chart Creator'!A572)</f>
      </c>
      <c r="B569" s="8">
        <f>IF(ISBLANK('Run Chart Creator'!B572),"",'Run Chart Creator'!B572)</f>
      </c>
      <c r="C569" s="7" t="e">
        <f>IF(Configuration!B$2,SUMIF(I:I,I569,B:B)/COUNTIF(I:I,I569),NA())</f>
        <v>#N/A</v>
      </c>
      <c r="D569" s="7" t="e">
        <f>C569+(L569*Configuration!$B$1)</f>
        <v>#N/A</v>
      </c>
      <c r="E569" s="7" t="e">
        <f>C569-(L569*Configuration!$B$1)</f>
        <v>#N/A</v>
      </c>
      <c r="G569" s="3">
        <f>IF(Configuration!B$3,MEDIAN(B:B),NA())</f>
        <v>0.10475000000000001</v>
      </c>
      <c r="I569" s="3">
        <f>IF(ISBLANK('Run Chart Creator'!B572),"",IF(ISBLANK('Run Chart Creator'!C572),Calculation!I568,Calculation!I568+1))</f>
      </c>
      <c r="J569" s="7" t="e">
        <f t="shared" si="27"/>
        <v>#VALUE!</v>
      </c>
      <c r="K569" s="7" t="e">
        <f t="shared" si="25"/>
        <v>#VALUE!</v>
      </c>
      <c r="L569" s="7" t="e">
        <f t="shared" si="26"/>
        <v>#VALUE!</v>
      </c>
    </row>
    <row r="570" spans="1:12" ht="15">
      <c r="A570" s="2">
        <f>IF(ISBLANK('Run Chart Creator'!A573),"",'Run Chart Creator'!A573)</f>
      </c>
      <c r="B570" s="8">
        <f>IF(ISBLANK('Run Chart Creator'!B573),"",'Run Chart Creator'!B573)</f>
      </c>
      <c r="C570" s="7" t="e">
        <f>IF(Configuration!B$2,SUMIF(I:I,I570,B:B)/COUNTIF(I:I,I570),NA())</f>
        <v>#N/A</v>
      </c>
      <c r="D570" s="7" t="e">
        <f>C570+(L570*Configuration!$B$1)</f>
        <v>#N/A</v>
      </c>
      <c r="E570" s="7" t="e">
        <f>C570-(L570*Configuration!$B$1)</f>
        <v>#N/A</v>
      </c>
      <c r="G570" s="3">
        <f>IF(Configuration!B$3,MEDIAN(B:B),NA())</f>
        <v>0.10475000000000001</v>
      </c>
      <c r="I570" s="3">
        <f>IF(ISBLANK('Run Chart Creator'!B573),"",IF(ISBLANK('Run Chart Creator'!C573),Calculation!I569,Calculation!I569+1))</f>
      </c>
      <c r="J570" s="7" t="e">
        <f t="shared" si="27"/>
        <v>#VALUE!</v>
      </c>
      <c r="K570" s="7" t="e">
        <f t="shared" si="25"/>
        <v>#VALUE!</v>
      </c>
      <c r="L570" s="7" t="e">
        <f t="shared" si="26"/>
        <v>#VALUE!</v>
      </c>
    </row>
    <row r="571" spans="1:12" ht="15">
      <c r="A571" s="2">
        <f>IF(ISBLANK('Run Chart Creator'!A574),"",'Run Chart Creator'!A574)</f>
      </c>
      <c r="B571" s="8">
        <f>IF(ISBLANK('Run Chart Creator'!B574),"",'Run Chart Creator'!B574)</f>
      </c>
      <c r="C571" s="7" t="e">
        <f>IF(Configuration!B$2,SUMIF(I:I,I571,B:B)/COUNTIF(I:I,I571),NA())</f>
        <v>#N/A</v>
      </c>
      <c r="D571" s="7" t="e">
        <f>C571+(L571*Configuration!$B$1)</f>
        <v>#N/A</v>
      </c>
      <c r="E571" s="7" t="e">
        <f>C571-(L571*Configuration!$B$1)</f>
        <v>#N/A</v>
      </c>
      <c r="G571" s="3">
        <f>IF(Configuration!B$3,MEDIAN(B:B),NA())</f>
        <v>0.10475000000000001</v>
      </c>
      <c r="I571" s="3">
        <f>IF(ISBLANK('Run Chart Creator'!B574),"",IF(ISBLANK('Run Chart Creator'!C574),Calculation!I570,Calculation!I570+1))</f>
      </c>
      <c r="J571" s="7" t="e">
        <f t="shared" si="27"/>
        <v>#VALUE!</v>
      </c>
      <c r="K571" s="7" t="e">
        <f t="shared" si="25"/>
        <v>#VALUE!</v>
      </c>
      <c r="L571" s="7" t="e">
        <f t="shared" si="26"/>
        <v>#VALUE!</v>
      </c>
    </row>
    <row r="572" spans="1:12" ht="15">
      <c r="A572" s="2">
        <f>IF(ISBLANK('Run Chart Creator'!A575),"",'Run Chart Creator'!A575)</f>
      </c>
      <c r="B572" s="8">
        <f>IF(ISBLANK('Run Chart Creator'!B575),"",'Run Chart Creator'!B575)</f>
      </c>
      <c r="C572" s="7" t="e">
        <f>IF(Configuration!B$2,SUMIF(I:I,I572,B:B)/COUNTIF(I:I,I572),NA())</f>
        <v>#N/A</v>
      </c>
      <c r="D572" s="7" t="e">
        <f>C572+(L572*Configuration!$B$1)</f>
        <v>#N/A</v>
      </c>
      <c r="E572" s="7" t="e">
        <f>C572-(L572*Configuration!$B$1)</f>
        <v>#N/A</v>
      </c>
      <c r="G572" s="3">
        <f>IF(Configuration!B$3,MEDIAN(B:B),NA())</f>
        <v>0.10475000000000001</v>
      </c>
      <c r="I572" s="3">
        <f>IF(ISBLANK('Run Chart Creator'!B575),"",IF(ISBLANK('Run Chart Creator'!C575),Calculation!I571,Calculation!I571+1))</f>
      </c>
      <c r="J572" s="7" t="e">
        <f t="shared" si="27"/>
        <v>#VALUE!</v>
      </c>
      <c r="K572" s="7" t="e">
        <f t="shared" si="25"/>
        <v>#VALUE!</v>
      </c>
      <c r="L572" s="7" t="e">
        <f t="shared" si="26"/>
        <v>#VALUE!</v>
      </c>
    </row>
    <row r="573" spans="1:12" ht="15">
      <c r="A573" s="2">
        <f>IF(ISBLANK('Run Chart Creator'!A576),"",'Run Chart Creator'!A576)</f>
      </c>
      <c r="B573" s="8">
        <f>IF(ISBLANK('Run Chart Creator'!B576),"",'Run Chart Creator'!B576)</f>
      </c>
      <c r="C573" s="7" t="e">
        <f>IF(Configuration!B$2,SUMIF(I:I,I573,B:B)/COUNTIF(I:I,I573),NA())</f>
        <v>#N/A</v>
      </c>
      <c r="D573" s="7" t="e">
        <f>C573+(L573*Configuration!$B$1)</f>
        <v>#N/A</v>
      </c>
      <c r="E573" s="7" t="e">
        <f>C573-(L573*Configuration!$B$1)</f>
        <v>#N/A</v>
      </c>
      <c r="G573" s="3">
        <f>IF(Configuration!B$3,MEDIAN(B:B),NA())</f>
        <v>0.10475000000000001</v>
      </c>
      <c r="I573" s="3">
        <f>IF(ISBLANK('Run Chart Creator'!B576),"",IF(ISBLANK('Run Chart Creator'!C576),Calculation!I572,Calculation!I572+1))</f>
      </c>
      <c r="J573" s="7" t="e">
        <f t="shared" si="27"/>
        <v>#VALUE!</v>
      </c>
      <c r="K573" s="7" t="e">
        <f t="shared" si="25"/>
        <v>#VALUE!</v>
      </c>
      <c r="L573" s="7" t="e">
        <f t="shared" si="26"/>
        <v>#VALUE!</v>
      </c>
    </row>
    <row r="574" spans="1:12" ht="15">
      <c r="A574" s="2">
        <f>IF(ISBLANK('Run Chart Creator'!A577),"",'Run Chart Creator'!A577)</f>
      </c>
      <c r="B574" s="8">
        <f>IF(ISBLANK('Run Chart Creator'!B577),"",'Run Chart Creator'!B577)</f>
      </c>
      <c r="C574" s="7" t="e">
        <f>IF(Configuration!B$2,SUMIF(I:I,I574,B:B)/COUNTIF(I:I,I574),NA())</f>
        <v>#N/A</v>
      </c>
      <c r="D574" s="7" t="e">
        <f>C574+(L574*Configuration!$B$1)</f>
        <v>#N/A</v>
      </c>
      <c r="E574" s="7" t="e">
        <f>C574-(L574*Configuration!$B$1)</f>
        <v>#N/A</v>
      </c>
      <c r="G574" s="3">
        <f>IF(Configuration!B$3,MEDIAN(B:B),NA())</f>
        <v>0.10475000000000001</v>
      </c>
      <c r="I574" s="3">
        <f>IF(ISBLANK('Run Chart Creator'!B577),"",IF(ISBLANK('Run Chart Creator'!C577),Calculation!I573,Calculation!I573+1))</f>
      </c>
      <c r="J574" s="7" t="e">
        <f t="shared" si="27"/>
        <v>#VALUE!</v>
      </c>
      <c r="K574" s="7" t="e">
        <f t="shared" si="25"/>
        <v>#VALUE!</v>
      </c>
      <c r="L574" s="7" t="e">
        <f t="shared" si="26"/>
        <v>#VALUE!</v>
      </c>
    </row>
    <row r="575" spans="1:12" ht="15">
      <c r="A575" s="2">
        <f>IF(ISBLANK('Run Chart Creator'!A578),"",'Run Chart Creator'!A578)</f>
      </c>
      <c r="B575" s="8">
        <f>IF(ISBLANK('Run Chart Creator'!B578),"",'Run Chart Creator'!B578)</f>
      </c>
      <c r="C575" s="7" t="e">
        <f>IF(Configuration!B$2,SUMIF(I:I,I575,B:B)/COUNTIF(I:I,I575),NA())</f>
        <v>#N/A</v>
      </c>
      <c r="D575" s="7" t="e">
        <f>C575+(L575*Configuration!$B$1)</f>
        <v>#N/A</v>
      </c>
      <c r="E575" s="7" t="e">
        <f>C575-(L575*Configuration!$B$1)</f>
        <v>#N/A</v>
      </c>
      <c r="G575" s="3">
        <f>IF(Configuration!B$3,MEDIAN(B:B),NA())</f>
        <v>0.10475000000000001</v>
      </c>
      <c r="I575" s="3">
        <f>IF(ISBLANK('Run Chart Creator'!B578),"",IF(ISBLANK('Run Chart Creator'!C578),Calculation!I574,Calculation!I574+1))</f>
      </c>
      <c r="J575" s="7" t="e">
        <f t="shared" si="27"/>
        <v>#VALUE!</v>
      </c>
      <c r="K575" s="7" t="e">
        <f t="shared" si="25"/>
        <v>#VALUE!</v>
      </c>
      <c r="L575" s="7" t="e">
        <f t="shared" si="26"/>
        <v>#VALUE!</v>
      </c>
    </row>
    <row r="576" spans="1:12" ht="15">
      <c r="A576" s="2">
        <f>IF(ISBLANK('Run Chart Creator'!A579),"",'Run Chart Creator'!A579)</f>
      </c>
      <c r="B576" s="8">
        <f>IF(ISBLANK('Run Chart Creator'!B579),"",'Run Chart Creator'!B579)</f>
      </c>
      <c r="C576" s="7" t="e">
        <f>IF(Configuration!B$2,SUMIF(I:I,I576,B:B)/COUNTIF(I:I,I576),NA())</f>
        <v>#N/A</v>
      </c>
      <c r="D576" s="7" t="e">
        <f>C576+(L576*Configuration!$B$1)</f>
        <v>#N/A</v>
      </c>
      <c r="E576" s="7" t="e">
        <f>C576-(L576*Configuration!$B$1)</f>
        <v>#N/A</v>
      </c>
      <c r="G576" s="3">
        <f>IF(Configuration!B$3,MEDIAN(B:B),NA())</f>
        <v>0.10475000000000001</v>
      </c>
      <c r="I576" s="3">
        <f>IF(ISBLANK('Run Chart Creator'!B579),"",IF(ISBLANK('Run Chart Creator'!C579),Calculation!I575,Calculation!I575+1))</f>
      </c>
      <c r="J576" s="7" t="e">
        <f t="shared" si="27"/>
        <v>#VALUE!</v>
      </c>
      <c r="K576" s="7" t="e">
        <f t="shared" si="25"/>
        <v>#VALUE!</v>
      </c>
      <c r="L576" s="7" t="e">
        <f t="shared" si="26"/>
        <v>#VALUE!</v>
      </c>
    </row>
    <row r="577" spans="1:12" ht="15">
      <c r="A577" s="2">
        <f>IF(ISBLANK('Run Chart Creator'!A580),"",'Run Chart Creator'!A580)</f>
      </c>
      <c r="B577" s="8">
        <f>IF(ISBLANK('Run Chart Creator'!B580),"",'Run Chart Creator'!B580)</f>
      </c>
      <c r="C577" s="7" t="e">
        <f>IF(Configuration!B$2,SUMIF(I:I,I577,B:B)/COUNTIF(I:I,I577),NA())</f>
        <v>#N/A</v>
      </c>
      <c r="D577" s="7" t="e">
        <f>C577+(L577*Configuration!$B$1)</f>
        <v>#N/A</v>
      </c>
      <c r="E577" s="7" t="e">
        <f>C577-(L577*Configuration!$B$1)</f>
        <v>#N/A</v>
      </c>
      <c r="G577" s="3">
        <f>IF(Configuration!B$3,MEDIAN(B:B),NA())</f>
        <v>0.10475000000000001</v>
      </c>
      <c r="I577" s="3">
        <f>IF(ISBLANK('Run Chart Creator'!B580),"",IF(ISBLANK('Run Chart Creator'!C580),Calculation!I576,Calculation!I576+1))</f>
      </c>
      <c r="J577" s="7" t="e">
        <f t="shared" si="27"/>
        <v>#VALUE!</v>
      </c>
      <c r="K577" s="7" t="e">
        <f t="shared" si="25"/>
        <v>#VALUE!</v>
      </c>
      <c r="L577" s="7" t="e">
        <f t="shared" si="26"/>
        <v>#VALUE!</v>
      </c>
    </row>
    <row r="578" spans="1:12" ht="15">
      <c r="A578" s="2">
        <f>IF(ISBLANK('Run Chart Creator'!A581),"",'Run Chart Creator'!A581)</f>
      </c>
      <c r="B578" s="8">
        <f>IF(ISBLANK('Run Chart Creator'!B581),"",'Run Chart Creator'!B581)</f>
      </c>
      <c r="C578" s="7" t="e">
        <f>IF(Configuration!B$2,SUMIF(I:I,I578,B:B)/COUNTIF(I:I,I578),NA())</f>
        <v>#N/A</v>
      </c>
      <c r="D578" s="7" t="e">
        <f>C578+(L578*Configuration!$B$1)</f>
        <v>#N/A</v>
      </c>
      <c r="E578" s="7" t="e">
        <f>C578-(L578*Configuration!$B$1)</f>
        <v>#N/A</v>
      </c>
      <c r="G578" s="3">
        <f>IF(Configuration!B$3,MEDIAN(B:B),NA())</f>
        <v>0.10475000000000001</v>
      </c>
      <c r="I578" s="3">
        <f>IF(ISBLANK('Run Chart Creator'!B581),"",IF(ISBLANK('Run Chart Creator'!C581),Calculation!I577,Calculation!I577+1))</f>
      </c>
      <c r="J578" s="7" t="e">
        <f t="shared" si="27"/>
        <v>#VALUE!</v>
      </c>
      <c r="K578" s="7" t="e">
        <f aca="true" t="shared" si="28" ref="K578:K600">SUMIF(I$1:I$65536,I578,J$1:J$65536)/(COUNTIF(I$1:I$65536,I578)-1)</f>
        <v>#VALUE!</v>
      </c>
      <c r="L578" s="7" t="e">
        <f t="shared" si="26"/>
        <v>#VALUE!</v>
      </c>
    </row>
    <row r="579" spans="1:12" ht="15">
      <c r="A579" s="2">
        <f>IF(ISBLANK('Run Chart Creator'!A582),"",'Run Chart Creator'!A582)</f>
      </c>
      <c r="B579" s="8">
        <f>IF(ISBLANK('Run Chart Creator'!B582),"",'Run Chart Creator'!B582)</f>
      </c>
      <c r="C579" s="7" t="e">
        <f>IF(Configuration!B$2,SUMIF(I:I,I579,B:B)/COUNTIF(I:I,I579),NA())</f>
        <v>#N/A</v>
      </c>
      <c r="D579" s="7" t="e">
        <f>C579+(L579*Configuration!$B$1)</f>
        <v>#N/A</v>
      </c>
      <c r="E579" s="7" t="e">
        <f>C579-(L579*Configuration!$B$1)</f>
        <v>#N/A</v>
      </c>
      <c r="G579" s="3">
        <f>IF(Configuration!B$3,MEDIAN(B:B),NA())</f>
        <v>0.10475000000000001</v>
      </c>
      <c r="I579" s="3">
        <f>IF(ISBLANK('Run Chart Creator'!B582),"",IF(ISBLANK('Run Chart Creator'!C582),Calculation!I578,Calculation!I578+1))</f>
      </c>
      <c r="J579" s="7" t="e">
        <f t="shared" si="27"/>
        <v>#VALUE!</v>
      </c>
      <c r="K579" s="7" t="e">
        <f t="shared" si="28"/>
        <v>#VALUE!</v>
      </c>
      <c r="L579" s="7" t="e">
        <f aca="true" t="shared" si="29" ref="L579:L600">SQRT(K579)</f>
        <v>#VALUE!</v>
      </c>
    </row>
    <row r="580" spans="1:12" ht="15">
      <c r="A580" s="2">
        <f>IF(ISBLANK('Run Chart Creator'!A583),"",'Run Chart Creator'!A583)</f>
      </c>
      <c r="B580" s="8">
        <f>IF(ISBLANK('Run Chart Creator'!B583),"",'Run Chart Creator'!B583)</f>
      </c>
      <c r="C580" s="7" t="e">
        <f>IF(Configuration!B$2,SUMIF(I:I,I580,B:B)/COUNTIF(I:I,I580),NA())</f>
        <v>#N/A</v>
      </c>
      <c r="D580" s="7" t="e">
        <f>C580+(L580*Configuration!$B$1)</f>
        <v>#N/A</v>
      </c>
      <c r="E580" s="7" t="e">
        <f>C580-(L580*Configuration!$B$1)</f>
        <v>#N/A</v>
      </c>
      <c r="G580" s="3">
        <f>IF(Configuration!B$3,MEDIAN(B:B),NA())</f>
        <v>0.10475000000000001</v>
      </c>
      <c r="I580" s="3">
        <f>IF(ISBLANK('Run Chart Creator'!B583),"",IF(ISBLANK('Run Chart Creator'!C583),Calculation!I579,Calculation!I579+1))</f>
      </c>
      <c r="J580" s="7" t="e">
        <f t="shared" si="27"/>
        <v>#VALUE!</v>
      </c>
      <c r="K580" s="7" t="e">
        <f t="shared" si="28"/>
        <v>#VALUE!</v>
      </c>
      <c r="L580" s="7" t="e">
        <f t="shared" si="29"/>
        <v>#VALUE!</v>
      </c>
    </row>
    <row r="581" spans="1:12" ht="15">
      <c r="A581" s="2">
        <f>IF(ISBLANK('Run Chart Creator'!A584),"",'Run Chart Creator'!A584)</f>
      </c>
      <c r="B581" s="8">
        <f>IF(ISBLANK('Run Chart Creator'!B584),"",'Run Chart Creator'!B584)</f>
      </c>
      <c r="C581" s="7" t="e">
        <f>IF(Configuration!B$2,SUMIF(I:I,I581,B:B)/COUNTIF(I:I,I581),NA())</f>
        <v>#N/A</v>
      </c>
      <c r="D581" s="7" t="e">
        <f>C581+(L581*Configuration!$B$1)</f>
        <v>#N/A</v>
      </c>
      <c r="E581" s="7" t="e">
        <f>C581-(L581*Configuration!$B$1)</f>
        <v>#N/A</v>
      </c>
      <c r="G581" s="3">
        <f>IF(Configuration!B$3,MEDIAN(B:B),NA())</f>
        <v>0.10475000000000001</v>
      </c>
      <c r="I581" s="3">
        <f>IF(ISBLANK('Run Chart Creator'!B584),"",IF(ISBLANK('Run Chart Creator'!C584),Calculation!I580,Calculation!I580+1))</f>
      </c>
      <c r="J581" s="7" t="e">
        <f t="shared" si="27"/>
        <v>#VALUE!</v>
      </c>
      <c r="K581" s="7" t="e">
        <f t="shared" si="28"/>
        <v>#VALUE!</v>
      </c>
      <c r="L581" s="7" t="e">
        <f t="shared" si="29"/>
        <v>#VALUE!</v>
      </c>
    </row>
    <row r="582" spans="1:12" ht="15">
      <c r="A582" s="2">
        <f>IF(ISBLANK('Run Chart Creator'!A585),"",'Run Chart Creator'!A585)</f>
      </c>
      <c r="B582" s="8">
        <f>IF(ISBLANK('Run Chart Creator'!B585),"",'Run Chart Creator'!B585)</f>
      </c>
      <c r="C582" s="7" t="e">
        <f>IF(Configuration!B$2,SUMIF(I:I,I582,B:B)/COUNTIF(I:I,I582),NA())</f>
        <v>#N/A</v>
      </c>
      <c r="D582" s="7" t="e">
        <f>C582+(L582*Configuration!$B$1)</f>
        <v>#N/A</v>
      </c>
      <c r="E582" s="7" t="e">
        <f>C582-(L582*Configuration!$B$1)</f>
        <v>#N/A</v>
      </c>
      <c r="G582" s="3">
        <f>IF(Configuration!B$3,MEDIAN(B:B),NA())</f>
        <v>0.10475000000000001</v>
      </c>
      <c r="I582" s="3">
        <f>IF(ISBLANK('Run Chart Creator'!B585),"",IF(ISBLANK('Run Chart Creator'!C585),Calculation!I581,Calculation!I581+1))</f>
      </c>
      <c r="J582" s="7" t="e">
        <f t="shared" si="27"/>
        <v>#VALUE!</v>
      </c>
      <c r="K582" s="7" t="e">
        <f t="shared" si="28"/>
        <v>#VALUE!</v>
      </c>
      <c r="L582" s="7" t="e">
        <f t="shared" si="29"/>
        <v>#VALUE!</v>
      </c>
    </row>
    <row r="583" spans="1:12" ht="15">
      <c r="A583" s="2">
        <f>IF(ISBLANK('Run Chart Creator'!A586),"",'Run Chart Creator'!A586)</f>
      </c>
      <c r="B583" s="8">
        <f>IF(ISBLANK('Run Chart Creator'!B586),"",'Run Chart Creator'!B586)</f>
      </c>
      <c r="C583" s="7" t="e">
        <f>IF(Configuration!B$2,SUMIF(I:I,I583,B:B)/COUNTIF(I:I,I583),NA())</f>
        <v>#N/A</v>
      </c>
      <c r="D583" s="7" t="e">
        <f>C583+(L583*Configuration!$B$1)</f>
        <v>#N/A</v>
      </c>
      <c r="E583" s="7" t="e">
        <f>C583-(L583*Configuration!$B$1)</f>
        <v>#N/A</v>
      </c>
      <c r="G583" s="3">
        <f>IF(Configuration!B$3,MEDIAN(B:B),NA())</f>
        <v>0.10475000000000001</v>
      </c>
      <c r="I583" s="3">
        <f>IF(ISBLANK('Run Chart Creator'!B586),"",IF(ISBLANK('Run Chart Creator'!C586),Calculation!I582,Calculation!I582+1))</f>
      </c>
      <c r="J583" s="7" t="e">
        <f t="shared" si="27"/>
        <v>#VALUE!</v>
      </c>
      <c r="K583" s="7" t="e">
        <f t="shared" si="28"/>
        <v>#VALUE!</v>
      </c>
      <c r="L583" s="7" t="e">
        <f t="shared" si="29"/>
        <v>#VALUE!</v>
      </c>
    </row>
    <row r="584" spans="1:12" ht="15">
      <c r="A584" s="2">
        <f>IF(ISBLANK('Run Chart Creator'!A587),"",'Run Chart Creator'!A587)</f>
      </c>
      <c r="B584" s="8">
        <f>IF(ISBLANK('Run Chart Creator'!B587),"",'Run Chart Creator'!B587)</f>
      </c>
      <c r="C584" s="7" t="e">
        <f>IF(Configuration!B$2,SUMIF(I:I,I584,B:B)/COUNTIF(I:I,I584),NA())</f>
        <v>#N/A</v>
      </c>
      <c r="D584" s="7" t="e">
        <f>C584+(L584*Configuration!$B$1)</f>
        <v>#N/A</v>
      </c>
      <c r="E584" s="7" t="e">
        <f>C584-(L584*Configuration!$B$1)</f>
        <v>#N/A</v>
      </c>
      <c r="G584" s="3">
        <f>IF(Configuration!B$3,MEDIAN(B:B),NA())</f>
        <v>0.10475000000000001</v>
      </c>
      <c r="I584" s="3">
        <f>IF(ISBLANK('Run Chart Creator'!B587),"",IF(ISBLANK('Run Chart Creator'!C587),Calculation!I583,Calculation!I583+1))</f>
      </c>
      <c r="J584" s="7" t="e">
        <f t="shared" si="27"/>
        <v>#VALUE!</v>
      </c>
      <c r="K584" s="7" t="e">
        <f t="shared" si="28"/>
        <v>#VALUE!</v>
      </c>
      <c r="L584" s="7" t="e">
        <f t="shared" si="29"/>
        <v>#VALUE!</v>
      </c>
    </row>
    <row r="585" spans="1:12" ht="15">
      <c r="A585" s="2">
        <f>IF(ISBLANK('Run Chart Creator'!A588),"",'Run Chart Creator'!A588)</f>
      </c>
      <c r="B585" s="8">
        <f>IF(ISBLANK('Run Chart Creator'!B588),"",'Run Chart Creator'!B588)</f>
      </c>
      <c r="C585" s="7" t="e">
        <f>IF(Configuration!B$2,SUMIF(I:I,I585,B:B)/COUNTIF(I:I,I585),NA())</f>
        <v>#N/A</v>
      </c>
      <c r="D585" s="7" t="e">
        <f>C585+(L585*Configuration!$B$1)</f>
        <v>#N/A</v>
      </c>
      <c r="E585" s="7" t="e">
        <f>C585-(L585*Configuration!$B$1)</f>
        <v>#N/A</v>
      </c>
      <c r="G585" s="3">
        <f>IF(Configuration!B$3,MEDIAN(B:B),NA())</f>
        <v>0.10475000000000001</v>
      </c>
      <c r="I585" s="3">
        <f>IF(ISBLANK('Run Chart Creator'!B588),"",IF(ISBLANK('Run Chart Creator'!C588),Calculation!I584,Calculation!I584+1))</f>
      </c>
      <c r="J585" s="7" t="e">
        <f t="shared" si="27"/>
        <v>#VALUE!</v>
      </c>
      <c r="K585" s="7" t="e">
        <f t="shared" si="28"/>
        <v>#VALUE!</v>
      </c>
      <c r="L585" s="7" t="e">
        <f t="shared" si="29"/>
        <v>#VALUE!</v>
      </c>
    </row>
    <row r="586" spans="1:12" ht="15">
      <c r="A586" s="2">
        <f>IF(ISBLANK('Run Chart Creator'!A589),"",'Run Chart Creator'!A589)</f>
      </c>
      <c r="B586" s="8">
        <f>IF(ISBLANK('Run Chart Creator'!B589),"",'Run Chart Creator'!B589)</f>
      </c>
      <c r="C586" s="7" t="e">
        <f>IF(Configuration!B$2,SUMIF(I:I,I586,B:B)/COUNTIF(I:I,I586),NA())</f>
        <v>#N/A</v>
      </c>
      <c r="D586" s="7" t="e">
        <f>C586+(L586*Configuration!$B$1)</f>
        <v>#N/A</v>
      </c>
      <c r="E586" s="7" t="e">
        <f>C586-(L586*Configuration!$B$1)</f>
        <v>#N/A</v>
      </c>
      <c r="G586" s="3">
        <f>IF(Configuration!B$3,MEDIAN(B:B),NA())</f>
        <v>0.10475000000000001</v>
      </c>
      <c r="I586" s="3">
        <f>IF(ISBLANK('Run Chart Creator'!B589),"",IF(ISBLANK('Run Chart Creator'!C589),Calculation!I585,Calculation!I585+1))</f>
      </c>
      <c r="J586" s="7" t="e">
        <f t="shared" si="27"/>
        <v>#VALUE!</v>
      </c>
      <c r="K586" s="7" t="e">
        <f t="shared" si="28"/>
        <v>#VALUE!</v>
      </c>
      <c r="L586" s="7" t="e">
        <f t="shared" si="29"/>
        <v>#VALUE!</v>
      </c>
    </row>
    <row r="587" spans="1:12" ht="15">
      <c r="A587" s="2">
        <f>IF(ISBLANK('Run Chart Creator'!A590),"",'Run Chart Creator'!A590)</f>
      </c>
      <c r="B587" s="8">
        <f>IF(ISBLANK('Run Chart Creator'!B590),"",'Run Chart Creator'!B590)</f>
      </c>
      <c r="C587" s="7" t="e">
        <f>IF(Configuration!B$2,SUMIF(I:I,I587,B:B)/COUNTIF(I:I,I587),NA())</f>
        <v>#N/A</v>
      </c>
      <c r="D587" s="7" t="e">
        <f>C587+(L587*Configuration!$B$1)</f>
        <v>#N/A</v>
      </c>
      <c r="E587" s="7" t="e">
        <f>C587-(L587*Configuration!$B$1)</f>
        <v>#N/A</v>
      </c>
      <c r="G587" s="3">
        <f>IF(Configuration!B$3,MEDIAN(B:B),NA())</f>
        <v>0.10475000000000001</v>
      </c>
      <c r="I587" s="3">
        <f>IF(ISBLANK('Run Chart Creator'!B590),"",IF(ISBLANK('Run Chart Creator'!C590),Calculation!I586,Calculation!I586+1))</f>
      </c>
      <c r="J587" s="7" t="e">
        <f t="shared" si="27"/>
        <v>#VALUE!</v>
      </c>
      <c r="K587" s="7" t="e">
        <f t="shared" si="28"/>
        <v>#VALUE!</v>
      </c>
      <c r="L587" s="7" t="e">
        <f t="shared" si="29"/>
        <v>#VALUE!</v>
      </c>
    </row>
    <row r="588" spans="1:12" ht="15">
      <c r="A588" s="2">
        <f>IF(ISBLANK('Run Chart Creator'!A591),"",'Run Chart Creator'!A591)</f>
      </c>
      <c r="B588" s="8">
        <f>IF(ISBLANK('Run Chart Creator'!B591),"",'Run Chart Creator'!B591)</f>
      </c>
      <c r="C588" s="7" t="e">
        <f>IF(Configuration!B$2,SUMIF(I:I,I588,B:B)/COUNTIF(I:I,I588),NA())</f>
        <v>#N/A</v>
      </c>
      <c r="D588" s="7" t="e">
        <f>C588+(L588*Configuration!$B$1)</f>
        <v>#N/A</v>
      </c>
      <c r="E588" s="7" t="e">
        <f>C588-(L588*Configuration!$B$1)</f>
        <v>#N/A</v>
      </c>
      <c r="G588" s="3">
        <f>IF(Configuration!B$3,MEDIAN(B:B),NA())</f>
        <v>0.10475000000000001</v>
      </c>
      <c r="I588" s="3">
        <f>IF(ISBLANK('Run Chart Creator'!B591),"",IF(ISBLANK('Run Chart Creator'!C591),Calculation!I587,Calculation!I587+1))</f>
      </c>
      <c r="J588" s="7" t="e">
        <f t="shared" si="27"/>
        <v>#VALUE!</v>
      </c>
      <c r="K588" s="7" t="e">
        <f t="shared" si="28"/>
        <v>#VALUE!</v>
      </c>
      <c r="L588" s="7" t="e">
        <f t="shared" si="29"/>
        <v>#VALUE!</v>
      </c>
    </row>
    <row r="589" spans="1:12" ht="15">
      <c r="A589" s="2">
        <f>IF(ISBLANK('Run Chart Creator'!A592),"",'Run Chart Creator'!A592)</f>
      </c>
      <c r="B589" s="8">
        <f>IF(ISBLANK('Run Chart Creator'!B592),"",'Run Chart Creator'!B592)</f>
      </c>
      <c r="C589" s="7" t="e">
        <f>IF(Configuration!B$2,SUMIF(I:I,I589,B:B)/COUNTIF(I:I,I589),NA())</f>
        <v>#N/A</v>
      </c>
      <c r="D589" s="7" t="e">
        <f>C589+(L589*Configuration!$B$1)</f>
        <v>#N/A</v>
      </c>
      <c r="E589" s="7" t="e">
        <f>C589-(L589*Configuration!$B$1)</f>
        <v>#N/A</v>
      </c>
      <c r="G589" s="3">
        <f>IF(Configuration!B$3,MEDIAN(B:B),NA())</f>
        <v>0.10475000000000001</v>
      </c>
      <c r="I589" s="3">
        <f>IF(ISBLANK('Run Chart Creator'!B592),"",IF(ISBLANK('Run Chart Creator'!C592),Calculation!I588,Calculation!I588+1))</f>
      </c>
      <c r="J589" s="7" t="e">
        <f t="shared" si="27"/>
        <v>#VALUE!</v>
      </c>
      <c r="K589" s="7" t="e">
        <f t="shared" si="28"/>
        <v>#VALUE!</v>
      </c>
      <c r="L589" s="7" t="e">
        <f t="shared" si="29"/>
        <v>#VALUE!</v>
      </c>
    </row>
    <row r="590" spans="1:12" ht="15">
      <c r="A590" s="2">
        <f>IF(ISBLANK('Run Chart Creator'!A593),"",'Run Chart Creator'!A593)</f>
      </c>
      <c r="B590" s="8">
        <f>IF(ISBLANK('Run Chart Creator'!B593),"",'Run Chart Creator'!B593)</f>
      </c>
      <c r="C590" s="7" t="e">
        <f>IF(Configuration!B$2,SUMIF(I:I,I590,B:B)/COUNTIF(I:I,I590),NA())</f>
        <v>#N/A</v>
      </c>
      <c r="D590" s="7" t="e">
        <f>C590+(L590*Configuration!$B$1)</f>
        <v>#N/A</v>
      </c>
      <c r="E590" s="7" t="e">
        <f>C590-(L590*Configuration!$B$1)</f>
        <v>#N/A</v>
      </c>
      <c r="G590" s="3">
        <f>IF(Configuration!B$3,MEDIAN(B:B),NA())</f>
        <v>0.10475000000000001</v>
      </c>
      <c r="I590" s="3">
        <f>IF(ISBLANK('Run Chart Creator'!B593),"",IF(ISBLANK('Run Chart Creator'!C593),Calculation!I589,Calculation!I589+1))</f>
      </c>
      <c r="J590" s="7" t="e">
        <f t="shared" si="27"/>
        <v>#VALUE!</v>
      </c>
      <c r="K590" s="7" t="e">
        <f t="shared" si="28"/>
        <v>#VALUE!</v>
      </c>
      <c r="L590" s="7" t="e">
        <f t="shared" si="29"/>
        <v>#VALUE!</v>
      </c>
    </row>
    <row r="591" spans="1:12" ht="15">
      <c r="A591" s="2">
        <f>IF(ISBLANK('Run Chart Creator'!A594),"",'Run Chart Creator'!A594)</f>
      </c>
      <c r="B591" s="8">
        <f>IF(ISBLANK('Run Chart Creator'!B594),"",'Run Chart Creator'!B594)</f>
      </c>
      <c r="C591" s="7" t="e">
        <f>IF(Configuration!B$2,SUMIF(I:I,I591,B:B)/COUNTIF(I:I,I591),NA())</f>
        <v>#N/A</v>
      </c>
      <c r="D591" s="7" t="e">
        <f>C591+(L591*Configuration!$B$1)</f>
        <v>#N/A</v>
      </c>
      <c r="E591" s="7" t="e">
        <f>C591-(L591*Configuration!$B$1)</f>
        <v>#N/A</v>
      </c>
      <c r="G591" s="3">
        <f>IF(Configuration!B$3,MEDIAN(B:B),NA())</f>
        <v>0.10475000000000001</v>
      </c>
      <c r="I591" s="3">
        <f>IF(ISBLANK('Run Chart Creator'!B594),"",IF(ISBLANK('Run Chart Creator'!C594),Calculation!I590,Calculation!I590+1))</f>
      </c>
      <c r="J591" s="7" t="e">
        <f t="shared" si="27"/>
        <v>#VALUE!</v>
      </c>
      <c r="K591" s="7" t="e">
        <f t="shared" si="28"/>
        <v>#VALUE!</v>
      </c>
      <c r="L591" s="7" t="e">
        <f t="shared" si="29"/>
        <v>#VALUE!</v>
      </c>
    </row>
    <row r="592" spans="1:12" ht="15">
      <c r="A592" s="2">
        <f>IF(ISBLANK('Run Chart Creator'!A595),"",'Run Chart Creator'!A595)</f>
      </c>
      <c r="B592" s="8">
        <f>IF(ISBLANK('Run Chart Creator'!B595),"",'Run Chart Creator'!B595)</f>
      </c>
      <c r="C592" s="7" t="e">
        <f>IF(Configuration!B$2,SUMIF(I:I,I592,B:B)/COUNTIF(I:I,I592),NA())</f>
        <v>#N/A</v>
      </c>
      <c r="D592" s="7" t="e">
        <f>C592+(L592*Configuration!$B$1)</f>
        <v>#N/A</v>
      </c>
      <c r="E592" s="7" t="e">
        <f>C592-(L592*Configuration!$B$1)</f>
        <v>#N/A</v>
      </c>
      <c r="G592" s="3">
        <f>IF(Configuration!B$3,MEDIAN(B:B),NA())</f>
        <v>0.10475000000000001</v>
      </c>
      <c r="I592" s="3">
        <f>IF(ISBLANK('Run Chart Creator'!B595),"",IF(ISBLANK('Run Chart Creator'!C595),Calculation!I591,Calculation!I591+1))</f>
      </c>
      <c r="J592" s="7" t="e">
        <f t="shared" si="27"/>
        <v>#VALUE!</v>
      </c>
      <c r="K592" s="7" t="e">
        <f t="shared" si="28"/>
        <v>#VALUE!</v>
      </c>
      <c r="L592" s="7" t="e">
        <f t="shared" si="29"/>
        <v>#VALUE!</v>
      </c>
    </row>
    <row r="593" spans="1:12" ht="15">
      <c r="A593" s="2">
        <f>IF(ISBLANK('Run Chart Creator'!A596),"",'Run Chart Creator'!A596)</f>
      </c>
      <c r="B593" s="8">
        <f>IF(ISBLANK('Run Chart Creator'!B596),"",'Run Chart Creator'!B596)</f>
      </c>
      <c r="C593" s="7" t="e">
        <f>IF(Configuration!B$2,SUMIF(I:I,I593,B:B)/COUNTIF(I:I,I593),NA())</f>
        <v>#N/A</v>
      </c>
      <c r="D593" s="7" t="e">
        <f>C593+(L593*Configuration!$B$1)</f>
        <v>#N/A</v>
      </c>
      <c r="E593" s="7" t="e">
        <f>C593-(L593*Configuration!$B$1)</f>
        <v>#N/A</v>
      </c>
      <c r="G593" s="3">
        <f>IF(Configuration!B$3,MEDIAN(B:B),NA())</f>
        <v>0.10475000000000001</v>
      </c>
      <c r="I593" s="3">
        <f>IF(ISBLANK('Run Chart Creator'!B596),"",IF(ISBLANK('Run Chart Creator'!C596),Calculation!I592,Calculation!I592+1))</f>
      </c>
      <c r="J593" s="7" t="e">
        <f t="shared" si="27"/>
        <v>#VALUE!</v>
      </c>
      <c r="K593" s="7" t="e">
        <f t="shared" si="28"/>
        <v>#VALUE!</v>
      </c>
      <c r="L593" s="7" t="e">
        <f t="shared" si="29"/>
        <v>#VALUE!</v>
      </c>
    </row>
    <row r="594" spans="1:12" ht="15">
      <c r="A594" s="2">
        <f>IF(ISBLANK('Run Chart Creator'!A597),"",'Run Chart Creator'!A597)</f>
      </c>
      <c r="B594" s="8">
        <f>IF(ISBLANK('Run Chart Creator'!B597),"",'Run Chart Creator'!B597)</f>
      </c>
      <c r="C594" s="7" t="e">
        <f>IF(Configuration!B$2,SUMIF(I:I,I594,B:B)/COUNTIF(I:I,I594),NA())</f>
        <v>#N/A</v>
      </c>
      <c r="D594" s="7" t="e">
        <f>C594+(L594*Configuration!$B$1)</f>
        <v>#N/A</v>
      </c>
      <c r="E594" s="7" t="e">
        <f>C594-(L594*Configuration!$B$1)</f>
        <v>#N/A</v>
      </c>
      <c r="G594" s="3">
        <f>IF(Configuration!B$3,MEDIAN(B:B),NA())</f>
        <v>0.10475000000000001</v>
      </c>
      <c r="I594" s="3">
        <f>IF(ISBLANK('Run Chart Creator'!B597),"",IF(ISBLANK('Run Chart Creator'!C597),Calculation!I593,Calculation!I593+1))</f>
      </c>
      <c r="J594" s="7" t="e">
        <f t="shared" si="27"/>
        <v>#VALUE!</v>
      </c>
      <c r="K594" s="7" t="e">
        <f t="shared" si="28"/>
        <v>#VALUE!</v>
      </c>
      <c r="L594" s="7" t="e">
        <f t="shared" si="29"/>
        <v>#VALUE!</v>
      </c>
    </row>
    <row r="595" spans="1:12" ht="15">
      <c r="A595" s="2">
        <f>IF(ISBLANK('Run Chart Creator'!A598),"",'Run Chart Creator'!A598)</f>
      </c>
      <c r="B595" s="8">
        <f>IF(ISBLANK('Run Chart Creator'!B598),"",'Run Chart Creator'!B598)</f>
      </c>
      <c r="C595" s="7" t="e">
        <f>IF(Configuration!B$2,SUMIF(I:I,I595,B:B)/COUNTIF(I:I,I595),NA())</f>
        <v>#N/A</v>
      </c>
      <c r="D595" s="7" t="e">
        <f>C595+(L595*Configuration!$B$1)</f>
        <v>#N/A</v>
      </c>
      <c r="E595" s="7" t="e">
        <f>C595-(L595*Configuration!$B$1)</f>
        <v>#N/A</v>
      </c>
      <c r="G595" s="3">
        <f>IF(Configuration!B$3,MEDIAN(B:B),NA())</f>
        <v>0.10475000000000001</v>
      </c>
      <c r="I595" s="3">
        <f>IF(ISBLANK('Run Chart Creator'!B598),"",IF(ISBLANK('Run Chart Creator'!C598),Calculation!I594,Calculation!I594+1))</f>
      </c>
      <c r="J595" s="7" t="e">
        <f t="shared" si="27"/>
        <v>#VALUE!</v>
      </c>
      <c r="K595" s="7" t="e">
        <f t="shared" si="28"/>
        <v>#VALUE!</v>
      </c>
      <c r="L595" s="7" t="e">
        <f t="shared" si="29"/>
        <v>#VALUE!</v>
      </c>
    </row>
    <row r="596" spans="1:12" ht="15">
      <c r="A596" s="2">
        <f>IF(ISBLANK('Run Chart Creator'!A599),"",'Run Chart Creator'!A599)</f>
      </c>
      <c r="B596" s="8">
        <f>IF(ISBLANK('Run Chart Creator'!B599),"",'Run Chart Creator'!B599)</f>
      </c>
      <c r="C596" s="7" t="e">
        <f>IF(Configuration!B$2,SUMIF(I:I,I596,B:B)/COUNTIF(I:I,I596),NA())</f>
        <v>#N/A</v>
      </c>
      <c r="D596" s="7" t="e">
        <f>C596+(L596*Configuration!$B$1)</f>
        <v>#N/A</v>
      </c>
      <c r="E596" s="7" t="e">
        <f>C596-(L596*Configuration!$B$1)</f>
        <v>#N/A</v>
      </c>
      <c r="G596" s="3">
        <f>IF(Configuration!B$3,MEDIAN(B:B),NA())</f>
        <v>0.10475000000000001</v>
      </c>
      <c r="I596" s="3">
        <f>IF(ISBLANK('Run Chart Creator'!B599),"",IF(ISBLANK('Run Chart Creator'!C599),Calculation!I595,Calculation!I595+1))</f>
      </c>
      <c r="J596" s="7" t="e">
        <f>POWER(B596-C596,2)</f>
        <v>#VALUE!</v>
      </c>
      <c r="K596" s="7" t="e">
        <f t="shared" si="28"/>
        <v>#VALUE!</v>
      </c>
      <c r="L596" s="7" t="e">
        <f t="shared" si="29"/>
        <v>#VALUE!</v>
      </c>
    </row>
    <row r="597" spans="1:12" ht="15">
      <c r="A597" s="2">
        <f>IF(ISBLANK('Run Chart Creator'!A600),"",'Run Chart Creator'!A600)</f>
      </c>
      <c r="B597" s="8">
        <f>IF(ISBLANK('Run Chart Creator'!B600),"",'Run Chart Creator'!B600)</f>
      </c>
      <c r="C597" s="7" t="e">
        <f>IF(Configuration!B$2,SUMIF(I:I,I597,B:B)/COUNTIF(I:I,I597),NA())</f>
        <v>#N/A</v>
      </c>
      <c r="D597" s="7" t="e">
        <f>C597+(L597*Configuration!$B$1)</f>
        <v>#N/A</v>
      </c>
      <c r="E597" s="7" t="e">
        <f>C597-(L597*Configuration!$B$1)</f>
        <v>#N/A</v>
      </c>
      <c r="G597" s="3">
        <f>IF(Configuration!B$3,MEDIAN(B:B),NA())</f>
        <v>0.10475000000000001</v>
      </c>
      <c r="I597" s="3">
        <f>IF(ISBLANK('Run Chart Creator'!B600),"",IF(ISBLANK('Run Chart Creator'!C600),Calculation!I596,Calculation!I596+1))</f>
      </c>
      <c r="J597" s="7" t="e">
        <f>POWER(B597-C597,2)</f>
        <v>#VALUE!</v>
      </c>
      <c r="K597" s="7" t="e">
        <f t="shared" si="28"/>
        <v>#VALUE!</v>
      </c>
      <c r="L597" s="7" t="e">
        <f t="shared" si="29"/>
        <v>#VALUE!</v>
      </c>
    </row>
    <row r="598" spans="1:12" ht="15">
      <c r="A598" s="2">
        <f>IF(ISBLANK('Run Chart Creator'!A601),"",'Run Chart Creator'!A601)</f>
      </c>
      <c r="B598" s="8">
        <f>IF(ISBLANK('Run Chart Creator'!B601),"",'Run Chart Creator'!B601)</f>
      </c>
      <c r="C598" s="7" t="e">
        <f>IF(Configuration!B$2,SUMIF(I:I,I598,B:B)/COUNTIF(I:I,I598),NA())</f>
        <v>#N/A</v>
      </c>
      <c r="D598" s="7" t="e">
        <f>C598+(L598*Configuration!$B$1)</f>
        <v>#N/A</v>
      </c>
      <c r="E598" s="7" t="e">
        <f>C598-(L598*Configuration!$B$1)</f>
        <v>#N/A</v>
      </c>
      <c r="G598" s="3">
        <f>IF(Configuration!B$3,MEDIAN(B:B),NA())</f>
        <v>0.10475000000000001</v>
      </c>
      <c r="I598" s="3">
        <f>IF(ISBLANK('Run Chart Creator'!B601),"",IF(ISBLANK('Run Chart Creator'!C601),Calculation!I597,Calculation!I597+1))</f>
      </c>
      <c r="J598" s="7" t="e">
        <f>POWER(B598-C598,2)</f>
        <v>#VALUE!</v>
      </c>
      <c r="K598" s="7" t="e">
        <f t="shared" si="28"/>
        <v>#VALUE!</v>
      </c>
      <c r="L598" s="7" t="e">
        <f t="shared" si="29"/>
        <v>#VALUE!</v>
      </c>
    </row>
    <row r="599" spans="1:12" ht="15">
      <c r="A599" s="2">
        <f>IF(ISBLANK('Run Chart Creator'!A602),"",'Run Chart Creator'!A602)</f>
      </c>
      <c r="B599" s="8">
        <f>IF(ISBLANK('Run Chart Creator'!B602),"",'Run Chart Creator'!B602)</f>
      </c>
      <c r="C599" s="7" t="e">
        <f>IF(Configuration!B$2,SUMIF(I:I,I599,B:B)/COUNTIF(I:I,I599),NA())</f>
        <v>#N/A</v>
      </c>
      <c r="D599" s="7" t="e">
        <f>C599+(L599*Configuration!$B$1)</f>
        <v>#N/A</v>
      </c>
      <c r="E599" s="7" t="e">
        <f>C599-(L599*Configuration!$B$1)</f>
        <v>#N/A</v>
      </c>
      <c r="G599" s="3">
        <f>IF(Configuration!B$3,MEDIAN(B:B),NA())</f>
        <v>0.10475000000000001</v>
      </c>
      <c r="I599" s="3">
        <f>IF(ISBLANK('Run Chart Creator'!B602),"",IF(ISBLANK('Run Chart Creator'!C602),Calculation!I598,Calculation!I598+1))</f>
      </c>
      <c r="J599" s="7" t="e">
        <f>POWER(B599-C599,2)</f>
        <v>#VALUE!</v>
      </c>
      <c r="K599" s="7" t="e">
        <f t="shared" si="28"/>
        <v>#VALUE!</v>
      </c>
      <c r="L599" s="7" t="e">
        <f t="shared" si="29"/>
        <v>#VALUE!</v>
      </c>
    </row>
    <row r="600" spans="1:12" ht="15">
      <c r="A600" s="2">
        <f>IF(ISBLANK('Run Chart Creator'!A603),"",'Run Chart Creator'!A603)</f>
      </c>
      <c r="B600" s="8">
        <f>IF(ISBLANK('Run Chart Creator'!B603),"",'Run Chart Creator'!B603)</f>
      </c>
      <c r="C600" s="7" t="e">
        <f>IF(Configuration!B$2,SUMIF(I:I,I600,B:B)/COUNTIF(I:I,I600),NA())</f>
        <v>#N/A</v>
      </c>
      <c r="D600" s="7" t="e">
        <f>C600+(L600*Configuration!$B$1)</f>
        <v>#N/A</v>
      </c>
      <c r="E600" s="7" t="e">
        <f>C600-(L600*Configuration!$B$1)</f>
        <v>#N/A</v>
      </c>
      <c r="G600" s="3">
        <f>IF(Configuration!B$3,MEDIAN(B:B),NA())</f>
        <v>0.10475000000000001</v>
      </c>
      <c r="I600" s="3">
        <f>IF(ISBLANK('Run Chart Creator'!B603),"",IF(ISBLANK('Run Chart Creator'!C603),Calculation!I599,Calculation!I599+1))</f>
      </c>
      <c r="J600" s="7" t="e">
        <f>POWER(B600-C600,2)</f>
        <v>#VALUE!</v>
      </c>
      <c r="K600" s="7" t="e">
        <f t="shared" si="28"/>
        <v>#VALUE!</v>
      </c>
      <c r="L600" s="7" t="e">
        <f t="shared" si="29"/>
        <v>#VALUE!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6.421875" style="11" customWidth="1"/>
    <col min="2" max="2" width="9.140625" style="10" customWidth="1"/>
  </cols>
  <sheetData>
    <row r="1" spans="1:2" ht="15">
      <c r="A1" s="11" t="s">
        <v>11</v>
      </c>
      <c r="B1" s="10">
        <v>3</v>
      </c>
    </row>
    <row r="2" spans="1:2" ht="15">
      <c r="A2" s="11" t="s">
        <v>12</v>
      </c>
      <c r="B2" s="10" t="b">
        <v>0</v>
      </c>
    </row>
    <row r="3" spans="1:2" ht="15">
      <c r="A3" s="11" t="s">
        <v>17</v>
      </c>
      <c r="B3" s="10" t="b">
        <v>1</v>
      </c>
    </row>
  </sheetData>
  <sheetProtection/>
  <dataValidations count="1">
    <dataValidation type="list" allowBlank="1" showInputMessage="1" showErrorMessage="1" sqref="B2">
      <formula1>"TRUE, FALSE"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ABMU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ad152627</dc:creator>
  <cp:keywords/>
  <dc:description/>
  <cp:lastModifiedBy>Me072833</cp:lastModifiedBy>
  <dcterms:created xsi:type="dcterms:W3CDTF">2012-10-15T09:01:37Z</dcterms:created>
  <dcterms:modified xsi:type="dcterms:W3CDTF">2018-12-27T12:03:16Z</dcterms:modified>
  <cp:category/>
  <cp:version/>
  <cp:contentType/>
  <cp:contentStatus/>
</cp:coreProperties>
</file>